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lvis\Dropbox\SITEMA DE GESTION ESSMAR\PLAN DE ACCION 2020\"/>
    </mc:Choice>
  </mc:AlternateContent>
  <bookViews>
    <workbookView xWindow="0" yWindow="0" windowWidth="20430" windowHeight="7650" activeTab="1"/>
  </bookViews>
  <sheets>
    <sheet name="ARCHIVOS DE LA ENTIDAD" sheetId="1" r:id="rId1"/>
    <sheet name="INFORM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" l="1"/>
  <c r="K12" i="1"/>
  <c r="F94" i="2" s="1"/>
  <c r="F95" i="2" s="1"/>
  <c r="I12" i="1"/>
  <c r="G12" i="1"/>
  <c r="F50" i="2" s="1"/>
  <c r="F51" i="2" s="1"/>
  <c r="I49" i="2" s="1"/>
  <c r="F6" i="2" l="1"/>
  <c r="F7" i="2" s="1"/>
  <c r="I5" i="2" s="1"/>
  <c r="I93" i="2"/>
</calcChain>
</file>

<file path=xl/comments1.xml><?xml version="1.0" encoding="utf-8"?>
<comments xmlns="http://schemas.openxmlformats.org/spreadsheetml/2006/main">
  <authors>
    <author>Nelvis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>Actividades especificas que daran cumplimiento al objetivo estrategico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>Datos que determinan el comportamiento y desempeño de las actividades</t>
        </r>
      </text>
    </comment>
    <comment ref="F5" authorId="0" shapeId="0">
      <text>
        <r>
          <rPr>
            <b/>
            <sz val="12"/>
            <color indexed="81"/>
            <rFont val="Tahoma"/>
            <family val="2"/>
          </rPr>
          <t xml:space="preserve">GESTIONAMOS ACG:
</t>
        </r>
        <r>
          <rPr>
            <sz val="12"/>
            <color indexed="81"/>
            <rFont val="Tahoma"/>
            <family val="2"/>
          </rPr>
          <t xml:space="preserve">Resultado que se espera lograr en los procesos cualitaviva o cuantitativamente 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 xml:space="preserve">Determinar el cumplimiento o incumplimiento de la meta propuesta, en caso de no cumplir justificarlo </t>
        </r>
      </text>
    </comment>
  </commentList>
</comments>
</file>

<file path=xl/sharedStrings.xml><?xml version="1.0" encoding="utf-8"?>
<sst xmlns="http://schemas.openxmlformats.org/spreadsheetml/2006/main" count="68" uniqueCount="43">
  <si>
    <t xml:space="preserve">PLAN DE ACCION </t>
  </si>
  <si>
    <t>GESTION DE LA PLANEACCION Y DIRECCIOAMIENTO ESTRATEGICO</t>
  </si>
  <si>
    <t>DIRECTRIZ</t>
  </si>
  <si>
    <t>ACTIVIDADES / ACCIONES</t>
  </si>
  <si>
    <t>INDICADORES</t>
  </si>
  <si>
    <t>RESPONSABLE</t>
  </si>
  <si>
    <t xml:space="preserve">META </t>
  </si>
  <si>
    <t>REPORTE 1</t>
  </si>
  <si>
    <t>FECHA 1</t>
  </si>
  <si>
    <t>REPORTE 2</t>
  </si>
  <si>
    <t>FECHA 2</t>
  </si>
  <si>
    <t>REPORTE 3</t>
  </si>
  <si>
    <t xml:space="preserve">FECHA 3 </t>
  </si>
  <si>
    <t>OBSERVACIONES</t>
  </si>
  <si>
    <t xml:space="preserve"> ENTREGA POR  ACTIVIDAD</t>
  </si>
  <si>
    <t>TOTAL REPORTE</t>
  </si>
  <si>
    <t>PARTICIPACION POR DIRECTRICES
1 INFORME</t>
  </si>
  <si>
    <t>% EJECUTADO</t>
  </si>
  <si>
    <t>% PROGRAMADO</t>
  </si>
  <si>
    <t xml:space="preserve">TOTAL EJECUTADO </t>
  </si>
  <si>
    <t xml:space="preserve">ANALISIS </t>
  </si>
  <si>
    <t xml:space="preserve">RECOMENDACIONES </t>
  </si>
  <si>
    <t>PARTICIPACION POR DIRECTRICES
2 INFORME</t>
  </si>
  <si>
    <t>TOTAL EJECUTADO</t>
  </si>
  <si>
    <t>PARTICIPACION POR DIRECTRICES
3 INFORME</t>
  </si>
  <si>
    <t>Archivos de la entidad</t>
  </si>
  <si>
    <t xml:space="preserve">Archivos de la entidad </t>
  </si>
  <si>
    <t>2 Reporte</t>
  </si>
  <si>
    <t>3 reporte</t>
  </si>
  <si>
    <t>Adquirir e implementar sistema de gestión electrónica de documentos de archivo</t>
  </si>
  <si>
    <t>Actualizar las tablas de valoración para la organización del fondo acumulado</t>
  </si>
  <si>
    <t>Digitalizar las historias laborales cerradas y activas</t>
  </si>
  <si>
    <t>Actualizar el sistema integrado de Conservación- SIC</t>
  </si>
  <si>
    <t>Realizar 2 Capacitaciones a los funcionarios para el buen uso de las herramientas tecnologicas destinadas a la administración de la información de la entidad</t>
  </si>
  <si>
    <t>Sotfware de gestión electrónica de documentos de archivo</t>
  </si>
  <si>
    <t>(N# de tablas de valoración elaboradas / N# tablas de valoración programadas) *100%</t>
  </si>
  <si>
    <t>(N# de historias laborales activas y cerradas digitalizadas / N# de historias laborales activas y cerradas programadas) *100%</t>
  </si>
  <si>
    <t>Documento Elaborado</t>
  </si>
  <si>
    <t>(N# de capacitaciones realizadas / N# de capacitaciones programadas) *100%</t>
  </si>
  <si>
    <t xml:space="preserve">INFORME PLAN 
INSTITUCIONAL DE ARCHIVOS DE LA ENTIDAD PINAR 2020
</t>
  </si>
  <si>
    <t>PLAN INSTITUCIONAL DE ARCHIVOS DE LA ENTIDAD - PINAR 2020</t>
  </si>
  <si>
    <t>CAPITAL HUMANO</t>
  </si>
  <si>
    <t>P.U GESTION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</si>
</sst>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rgb="FF00B0F0"/>
      </top>
      <bottom style="thin">
        <color theme="4"/>
      </bottom>
      <diagonal/>
    </border>
    <border>
      <left/>
      <right/>
      <top style="thin">
        <color rgb="FF00B0F0"/>
      </top>
      <bottom style="thin">
        <color theme="4"/>
      </bottom>
      <diagonal/>
    </border>
    <border>
      <left/>
      <right style="thin">
        <color indexed="64"/>
      </right>
      <top style="thin">
        <color rgb="FF00B0F0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rgb="FF00B0F0"/>
      </bottom>
      <diagonal/>
    </border>
    <border>
      <left/>
      <right style="thin">
        <color indexed="64"/>
      </right>
      <top style="thin">
        <color theme="4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0" fillId="2" borderId="17" xfId="0" applyFill="1" applyBorder="1" applyAlignment="1"/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9" fontId="5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0" xfId="0" applyNumberFormat="1" applyFont="1"/>
    <xf numFmtId="0" fontId="12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/>
    <xf numFmtId="9" fontId="0" fillId="0" borderId="17" xfId="0" applyNumberFormat="1" applyBorder="1"/>
    <xf numFmtId="9" fontId="13" fillId="4" borderId="24" xfId="0" applyNumberFormat="1" applyFont="1" applyFill="1" applyBorder="1" applyAlignment="1">
      <alignment horizontal="center" vertical="center"/>
    </xf>
    <xf numFmtId="10" fontId="15" fillId="5" borderId="31" xfId="0" applyNumberFormat="1" applyFont="1" applyFill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"/>
    </xf>
    <xf numFmtId="0" fontId="0" fillId="0" borderId="0" xfId="0" applyFill="1" applyBorder="1"/>
    <xf numFmtId="9" fontId="13" fillId="4" borderId="23" xfId="0" applyNumberFormat="1" applyFont="1" applyFill="1" applyBorder="1" applyAlignment="1">
      <alignment horizontal="center" vertical="center"/>
    </xf>
    <xf numFmtId="10" fontId="15" fillId="5" borderId="29" xfId="0" applyNumberFormat="1" applyFont="1" applyFill="1" applyBorder="1" applyAlignment="1">
      <alignment horizontal="center" vertical="center"/>
    </xf>
    <xf numFmtId="10" fontId="2" fillId="0" borderId="45" xfId="0" applyNumberFormat="1" applyFont="1" applyBorder="1" applyAlignment="1">
      <alignment horizontal="center"/>
    </xf>
    <xf numFmtId="9" fontId="13" fillId="4" borderId="48" xfId="0" applyNumberFormat="1" applyFont="1" applyFill="1" applyBorder="1" applyAlignment="1">
      <alignment horizontal="center" vertical="center"/>
    </xf>
    <xf numFmtId="10" fontId="15" fillId="5" borderId="34" xfId="0" applyNumberFormat="1" applyFont="1" applyFill="1" applyBorder="1" applyAlignment="1">
      <alignment horizontal="center" vertical="center"/>
    </xf>
    <xf numFmtId="9" fontId="2" fillId="0" borderId="46" xfId="0" applyNumberFormat="1" applyFont="1" applyBorder="1" applyAlignment="1">
      <alignment horizont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9" fontId="5" fillId="2" borderId="52" xfId="1" applyNumberFormat="1" applyFont="1" applyFill="1" applyBorder="1" applyAlignment="1">
      <alignment horizontal="center" vertical="center" wrapText="1"/>
    </xf>
    <xf numFmtId="9" fontId="5" fillId="2" borderId="51" xfId="0" applyNumberFormat="1" applyFont="1" applyFill="1" applyBorder="1" applyAlignment="1">
      <alignment horizontal="center" vertical="center" wrapText="1"/>
    </xf>
    <xf numFmtId="9" fontId="5" fillId="2" borderId="5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9" fontId="0" fillId="0" borderId="55" xfId="0" applyNumberFormat="1" applyBorder="1"/>
    <xf numFmtId="0" fontId="0" fillId="0" borderId="56" xfId="0" applyBorder="1"/>
    <xf numFmtId="9" fontId="0" fillId="0" borderId="57" xfId="0" applyNumberFormat="1" applyBorder="1"/>
    <xf numFmtId="0" fontId="0" fillId="0" borderId="54" xfId="0" applyBorder="1"/>
    <xf numFmtId="0" fontId="0" fillId="0" borderId="59" xfId="0" applyBorder="1" applyAlignment="1">
      <alignment vertical="center" wrapText="1"/>
    </xf>
    <xf numFmtId="0" fontId="0" fillId="0" borderId="59" xfId="0" applyBorder="1" applyAlignment="1">
      <alignment vertical="center"/>
    </xf>
    <xf numFmtId="9" fontId="0" fillId="0" borderId="59" xfId="0" applyNumberFormat="1" applyBorder="1"/>
    <xf numFmtId="0" fontId="0" fillId="0" borderId="60" xfId="0" applyBorder="1"/>
    <xf numFmtId="0" fontId="0" fillId="0" borderId="62" xfId="0" applyBorder="1"/>
    <xf numFmtId="0" fontId="0" fillId="0" borderId="64" xfId="0" applyBorder="1"/>
    <xf numFmtId="9" fontId="0" fillId="0" borderId="64" xfId="0" applyNumberFormat="1" applyBorder="1"/>
    <xf numFmtId="0" fontId="0" fillId="0" borderId="65" xfId="0" applyBorder="1"/>
    <xf numFmtId="9" fontId="0" fillId="0" borderId="59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64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4" fillId="5" borderId="28" xfId="0" applyFont="1" applyFill="1" applyBorder="1" applyAlignment="1">
      <alignment horizontal="justify" vertical="center" wrapText="1"/>
    </xf>
    <xf numFmtId="0" fontId="14" fillId="5" borderId="29" xfId="0" applyFont="1" applyFill="1" applyBorder="1" applyAlignment="1">
      <alignment horizontal="justify" vertical="center" wrapText="1"/>
    </xf>
    <xf numFmtId="0" fontId="14" fillId="5" borderId="30" xfId="0" applyFont="1" applyFill="1" applyBorder="1" applyAlignment="1">
      <alignment horizontal="justify" vertical="center" wrapText="1"/>
    </xf>
    <xf numFmtId="9" fontId="15" fillId="0" borderId="32" xfId="1" applyFont="1" applyFill="1" applyBorder="1" applyAlignment="1">
      <alignment horizontal="center" vertical="center"/>
    </xf>
    <xf numFmtId="9" fontId="15" fillId="0" borderId="33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0" fontId="17" fillId="2" borderId="18" xfId="0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9" fontId="2" fillId="0" borderId="21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9" fontId="15" fillId="5" borderId="29" xfId="1" applyFont="1" applyFill="1" applyBorder="1" applyAlignment="1">
      <alignment horizontal="center" vertical="center"/>
    </xf>
    <xf numFmtId="9" fontId="15" fillId="5" borderId="44" xfId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9" fontId="2" fillId="0" borderId="46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4" fillId="3" borderId="25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justify" vertical="center" wrapText="1"/>
    </xf>
    <xf numFmtId="0" fontId="14" fillId="5" borderId="34" xfId="0" applyFont="1" applyFill="1" applyBorder="1" applyAlignment="1">
      <alignment horizontal="justify" vertical="center" wrapText="1"/>
    </xf>
    <xf numFmtId="9" fontId="15" fillId="5" borderId="34" xfId="1" applyFont="1" applyFill="1" applyBorder="1" applyAlignment="1">
      <alignment horizontal="center" vertical="center"/>
    </xf>
    <xf numFmtId="9" fontId="15" fillId="5" borderId="33" xfId="1" applyFont="1" applyFill="1" applyBorder="1" applyAlignment="1">
      <alignment horizontal="center" vertical="center"/>
    </xf>
    <xf numFmtId="9" fontId="2" fillId="0" borderId="49" xfId="0" applyNumberFormat="1" applyFont="1" applyBorder="1" applyAlignment="1">
      <alignment horizontal="center"/>
    </xf>
    <xf numFmtId="0" fontId="0" fillId="0" borderId="5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6" xfId="0" applyFont="1" applyBorder="1" applyAlignment="1">
      <alignment horizontal="right" vertical="center" wrapText="1"/>
    </xf>
    <xf numFmtId="0" fontId="2" fillId="0" borderId="67" xfId="0" applyFont="1" applyBorder="1" applyAlignment="1">
      <alignment horizontal="right" vertical="center" wrapText="1"/>
    </xf>
    <xf numFmtId="0" fontId="2" fillId="0" borderId="68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9" fontId="0" fillId="0" borderId="6" xfId="0" applyNumberFormat="1" applyBorder="1" applyAlignment="1">
      <alignment horizontal="center"/>
    </xf>
    <xf numFmtId="9" fontId="0" fillId="0" borderId="57" xfId="0" applyNumberFormat="1" applyBorder="1" applyAlignment="1">
      <alignment horizontal="center"/>
    </xf>
    <xf numFmtId="14" fontId="0" fillId="0" borderId="6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4" fontId="0" fillId="0" borderId="69" xfId="0" applyNumberFormat="1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57" xfId="0" applyBorder="1" applyAlignment="1">
      <alignment vertical="center"/>
    </xf>
    <xf numFmtId="14" fontId="0" fillId="0" borderId="70" xfId="0" applyNumberFormat="1" applyBorder="1" applyAlignment="1">
      <alignment vertical="center"/>
    </xf>
    <xf numFmtId="14" fontId="0" fillId="0" borderId="57" xfId="0" applyNumberForma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5" borderId="6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8"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Archivos de la entidad</c:v>
                </c:pt>
              </c:strCache>
            </c:strRef>
          </c:cat>
          <c:val>
            <c:numRef>
              <c:f>INFORMES!$F$6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Archivos de la entidad</c:v>
                </c:pt>
              </c:strCache>
            </c:strRef>
          </c:cat>
          <c:val>
            <c:numRef>
              <c:f>INFORMES!$G$6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021760"/>
        <c:axId val="33902215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INFORMES!$H$6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90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022152"/>
        <c:crosses val="autoZero"/>
        <c:auto val="1"/>
        <c:lblAlgn val="ctr"/>
        <c:lblOffset val="100"/>
        <c:noMultiLvlLbl val="0"/>
      </c:catAx>
      <c:valAx>
        <c:axId val="33902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0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INFORMES!$A$50</c:f>
              <c:strCache>
                <c:ptCount val="1"/>
                <c:pt idx="0">
                  <c:v>Archivos de la entidad </c:v>
                </c:pt>
              </c:strCache>
            </c:strRef>
          </c:cat>
          <c:val>
            <c:numRef>
              <c:f>INFORMES!$F$50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INFORMES!$A$50</c:f>
              <c:strCache>
                <c:ptCount val="1"/>
                <c:pt idx="0">
                  <c:v>Archivos de la entidad </c:v>
                </c:pt>
              </c:strCache>
            </c:strRef>
          </c:cat>
          <c:val>
            <c:numRef>
              <c:f>INFORMES!$G$50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869160"/>
        <c:axId val="33986720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INFORMES!$H$50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98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67200"/>
        <c:crosses val="autoZero"/>
        <c:auto val="1"/>
        <c:lblAlgn val="ctr"/>
        <c:lblOffset val="100"/>
        <c:noMultiLvlLbl val="0"/>
      </c:catAx>
      <c:valAx>
        <c:axId val="33986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6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ARCHIVOS DE LA ENTIDAD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20841416562061"/>
          <c:y val="0.21626546595420834"/>
          <c:w val="0.81536485475547438"/>
          <c:h val="0.53989848078392488"/>
        </c:manualLayout>
      </c:layout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INFORMES!$A$51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INFORMES!$F$51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INFORMES!$A$51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INFORMES!$G$51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867984"/>
        <c:axId val="33986641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986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66416"/>
        <c:crosses val="autoZero"/>
        <c:auto val="1"/>
        <c:lblAlgn val="ctr"/>
        <c:lblOffset val="100"/>
        <c:noMultiLvlLbl val="0"/>
      </c:catAx>
      <c:valAx>
        <c:axId val="33986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986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INFORMES!$A$94</c:f>
              <c:strCache>
                <c:ptCount val="1"/>
                <c:pt idx="0">
                  <c:v>Archivos de la entidad</c:v>
                </c:pt>
              </c:strCache>
            </c:strRef>
          </c:cat>
          <c:val>
            <c:numRef>
              <c:f>INFORMES!$F$94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INFORMES!$A$94</c:f>
              <c:strCache>
                <c:ptCount val="1"/>
                <c:pt idx="0">
                  <c:v>Archivos de la entidad</c:v>
                </c:pt>
              </c:strCache>
            </c:strRef>
          </c:cat>
          <c:val>
            <c:numRef>
              <c:f>INFORMES!$G$94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579584"/>
        <c:axId val="30258272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Archivos de la entidad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INFORMES!$H$94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025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582720"/>
        <c:crosses val="autoZero"/>
        <c:auto val="1"/>
        <c:lblAlgn val="ctr"/>
        <c:lblOffset val="100"/>
        <c:noMultiLvlLbl val="0"/>
      </c:catAx>
      <c:valAx>
        <c:axId val="30258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5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ARCHIVOS DE LA ENTIDAD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INFORMES!$A$95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INFORMES!$F$95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INFORMES!$A$95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INFORMES!$G$95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2581544"/>
        <c:axId val="301665704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0258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1665704"/>
        <c:crosses val="autoZero"/>
        <c:auto val="1"/>
        <c:lblAlgn val="ctr"/>
        <c:lblOffset val="100"/>
        <c:noMultiLvlLbl val="0"/>
      </c:catAx>
      <c:valAx>
        <c:axId val="3016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58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149166</xdr:colOff>
      <xdr:row>0</xdr:row>
      <xdr:rowOff>199486</xdr:rowOff>
    </xdr:from>
    <xdr:ext cx="2165410" cy="952500"/>
    <xdr:pic>
      <xdr:nvPicPr>
        <xdr:cNvPr id="3" name="image4.jpg" descr="IMG_364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9293" b="29293"/>
        <a:stretch/>
      </xdr:blipFill>
      <xdr:spPr>
        <a:xfrm>
          <a:off x="149166" y="199486"/>
          <a:ext cx="216541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95250</xdr:rowOff>
    </xdr:from>
    <xdr:to>
      <xdr:col>2</xdr:col>
      <xdr:colOff>161924</xdr:colOff>
      <xdr:row>0</xdr:row>
      <xdr:rowOff>849429</xdr:rowOff>
    </xdr:to>
    <xdr:pic>
      <xdr:nvPicPr>
        <xdr:cNvPr id="2" name="Imagen 1" descr="IMG_3644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99" r="1102" b="26352"/>
        <a:stretch>
          <a:fillRect/>
        </a:stretch>
      </xdr:blipFill>
      <xdr:spPr bwMode="auto">
        <a:xfrm>
          <a:off x="57149" y="95250"/>
          <a:ext cx="1628775" cy="754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5</xdr:col>
      <xdr:colOff>352425</xdr:colOff>
      <xdr:row>19</xdr:row>
      <xdr:rowOff>104775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5</xdr:col>
      <xdr:colOff>66675</xdr:colOff>
      <xdr:row>64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171450</xdr:colOff>
      <xdr:row>52</xdr:row>
      <xdr:rowOff>0</xdr:rowOff>
    </xdr:from>
    <xdr:to>
      <xdr:col>10</xdr:col>
      <xdr:colOff>104775</xdr:colOff>
      <xdr:row>64</xdr:row>
      <xdr:rowOff>9526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96</xdr:row>
      <xdr:rowOff>9525</xdr:rowOff>
    </xdr:from>
    <xdr:to>
      <xdr:col>5</xdr:col>
      <xdr:colOff>409574</xdr:colOff>
      <xdr:row>107</xdr:row>
      <xdr:rowOff>9525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504825</xdr:colOff>
      <xdr:row>96</xdr:row>
      <xdr:rowOff>28575</xdr:rowOff>
    </xdr:from>
    <xdr:to>
      <xdr:col>10</xdr:col>
      <xdr:colOff>171450</xdr:colOff>
      <xdr:row>107</xdr:row>
      <xdr:rowOff>47625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"/>
  <sheetViews>
    <sheetView showGridLines="0" topLeftCell="A2" workbookViewId="0">
      <selection activeCell="A10" sqref="A10"/>
    </sheetView>
  </sheetViews>
  <sheetFormatPr baseColWidth="10" defaultRowHeight="15" x14ac:dyDescent="0.25"/>
  <cols>
    <col min="1" max="1" width="14.42578125" style="119" customWidth="1"/>
    <col min="2" max="2" width="22.5703125" customWidth="1"/>
    <col min="3" max="3" width="19.42578125" customWidth="1"/>
    <col min="5" max="5" width="13.85546875" style="141" customWidth="1"/>
    <col min="6" max="6" width="10.140625" style="45" customWidth="1"/>
    <col min="7" max="7" width="10.5703125" style="2" customWidth="1"/>
    <col min="9" max="9" width="11.42578125" style="2"/>
    <col min="11" max="11" width="11.42578125" style="2"/>
    <col min="13" max="13" width="15.5703125" customWidth="1"/>
  </cols>
  <sheetData>
    <row r="1" spans="1:13" ht="38.25" customHeight="1" x14ac:dyDescent="0.25">
      <c r="A1" s="112"/>
      <c r="B1" s="46"/>
      <c r="C1" s="49" t="s">
        <v>40</v>
      </c>
      <c r="D1" s="50"/>
      <c r="E1" s="137"/>
      <c r="F1" s="50"/>
      <c r="G1" s="50"/>
      <c r="H1" s="50"/>
      <c r="I1" s="50"/>
      <c r="J1" s="50"/>
      <c r="K1" s="50"/>
      <c r="L1" s="51"/>
      <c r="M1" s="57"/>
    </row>
    <row r="2" spans="1:13" ht="31.5" customHeight="1" x14ac:dyDescent="0.4">
      <c r="A2" s="113"/>
      <c r="B2" s="47"/>
      <c r="C2" s="52" t="s">
        <v>0</v>
      </c>
      <c r="D2" s="53"/>
      <c r="E2" s="139"/>
      <c r="F2" s="53"/>
      <c r="G2" s="53"/>
      <c r="H2" s="53"/>
      <c r="I2" s="53"/>
      <c r="J2" s="53"/>
      <c r="K2" s="53"/>
      <c r="L2" s="54"/>
      <c r="M2" s="58"/>
    </row>
    <row r="3" spans="1:13" ht="33.75" customHeight="1" x14ac:dyDescent="0.4">
      <c r="A3" s="114"/>
      <c r="B3" s="48"/>
      <c r="C3" s="55" t="s">
        <v>1</v>
      </c>
      <c r="D3" s="55"/>
      <c r="E3" s="140"/>
      <c r="F3" s="55"/>
      <c r="G3" s="55"/>
      <c r="H3" s="55"/>
      <c r="I3" s="55"/>
      <c r="J3" s="55"/>
      <c r="K3" s="55"/>
      <c r="L3" s="56"/>
      <c r="M3" s="1"/>
    </row>
    <row r="4" spans="1:13" ht="15.75" thickBot="1" x14ac:dyDescent="0.3">
      <c r="A4" s="115"/>
      <c r="B4" s="4"/>
      <c r="C4" s="5"/>
      <c r="D4" s="3"/>
      <c r="E4" s="138"/>
      <c r="F4" s="6"/>
      <c r="G4" s="7"/>
      <c r="H4" s="8"/>
      <c r="I4" s="7"/>
      <c r="J4" s="3"/>
      <c r="K4" s="7"/>
      <c r="L4" s="3"/>
      <c r="M4" s="3"/>
    </row>
    <row r="5" spans="1:13" ht="39" thickBot="1" x14ac:dyDescent="0.3">
      <c r="A5" s="116" t="s">
        <v>2</v>
      </c>
      <c r="B5" s="23" t="s">
        <v>3</v>
      </c>
      <c r="C5" s="24" t="s">
        <v>4</v>
      </c>
      <c r="D5" s="25" t="s">
        <v>14</v>
      </c>
      <c r="E5" s="25" t="s">
        <v>5</v>
      </c>
      <c r="F5" s="26" t="s">
        <v>6</v>
      </c>
      <c r="G5" s="27" t="s">
        <v>7</v>
      </c>
      <c r="H5" s="28" t="s">
        <v>8</v>
      </c>
      <c r="I5" s="27" t="s">
        <v>9</v>
      </c>
      <c r="J5" s="24" t="s">
        <v>10</v>
      </c>
      <c r="K5" s="27" t="s">
        <v>11</v>
      </c>
      <c r="L5" s="23" t="s">
        <v>12</v>
      </c>
      <c r="M5" s="29" t="s">
        <v>13</v>
      </c>
    </row>
    <row r="6" spans="1:13" ht="60" x14ac:dyDescent="0.25">
      <c r="A6" s="111" t="s">
        <v>41</v>
      </c>
      <c r="B6" s="34" t="s">
        <v>29</v>
      </c>
      <c r="C6" s="34" t="s">
        <v>34</v>
      </c>
      <c r="D6" s="35" t="s">
        <v>27</v>
      </c>
      <c r="E6" s="34" t="s">
        <v>42</v>
      </c>
      <c r="F6" s="42">
        <v>0.2</v>
      </c>
      <c r="G6" s="36"/>
      <c r="H6" s="132">
        <v>43951</v>
      </c>
      <c r="I6" s="36"/>
      <c r="J6" s="132">
        <v>44073</v>
      </c>
      <c r="K6" s="36"/>
      <c r="L6" s="129">
        <v>44195</v>
      </c>
      <c r="M6" s="37"/>
    </row>
    <row r="7" spans="1:13" ht="75" x14ac:dyDescent="0.25">
      <c r="A7" s="117" t="s">
        <v>41</v>
      </c>
      <c r="B7" s="9" t="s">
        <v>30</v>
      </c>
      <c r="C7" s="10" t="s">
        <v>35</v>
      </c>
      <c r="D7" s="11" t="s">
        <v>27</v>
      </c>
      <c r="E7" s="10" t="s">
        <v>42</v>
      </c>
      <c r="F7" s="43">
        <v>0.2</v>
      </c>
      <c r="G7" s="12"/>
      <c r="H7" s="133"/>
      <c r="I7" s="12"/>
      <c r="J7" s="135"/>
      <c r="K7" s="12"/>
      <c r="L7" s="130"/>
      <c r="M7" s="38"/>
    </row>
    <row r="8" spans="1:13" ht="105" x14ac:dyDescent="0.25">
      <c r="A8" s="142" t="s">
        <v>41</v>
      </c>
      <c r="B8" s="10" t="s">
        <v>31</v>
      </c>
      <c r="C8" s="10" t="s">
        <v>36</v>
      </c>
      <c r="D8" s="11" t="s">
        <v>28</v>
      </c>
      <c r="E8" s="10" t="s">
        <v>42</v>
      </c>
      <c r="F8" s="43">
        <v>0.2</v>
      </c>
      <c r="G8" s="12"/>
      <c r="H8" s="133"/>
      <c r="I8" s="12"/>
      <c r="J8" s="135"/>
      <c r="K8" s="12"/>
      <c r="L8" s="130"/>
      <c r="M8" s="38"/>
    </row>
    <row r="9" spans="1:13" ht="45" x14ac:dyDescent="0.25">
      <c r="A9" s="117" t="s">
        <v>41</v>
      </c>
      <c r="B9" s="9" t="s">
        <v>32</v>
      </c>
      <c r="C9" s="9" t="s">
        <v>37</v>
      </c>
      <c r="D9" s="11" t="s">
        <v>27</v>
      </c>
      <c r="E9" s="10" t="s">
        <v>42</v>
      </c>
      <c r="F9" s="43">
        <v>0.2</v>
      </c>
      <c r="G9" s="12"/>
      <c r="H9" s="133"/>
      <c r="I9" s="12"/>
      <c r="J9" s="135"/>
      <c r="K9" s="12"/>
      <c r="L9" s="130"/>
      <c r="M9" s="38"/>
    </row>
    <row r="10" spans="1:13" ht="82.5" customHeight="1" x14ac:dyDescent="0.25">
      <c r="A10" s="117" t="s">
        <v>41</v>
      </c>
      <c r="B10" s="123" t="s">
        <v>33</v>
      </c>
      <c r="C10" s="125" t="s">
        <v>38</v>
      </c>
      <c r="D10" s="11" t="s">
        <v>27</v>
      </c>
      <c r="E10" s="125" t="s">
        <v>42</v>
      </c>
      <c r="F10" s="43">
        <v>0.1</v>
      </c>
      <c r="G10" s="127"/>
      <c r="H10" s="133"/>
      <c r="I10" s="12"/>
      <c r="J10" s="135"/>
      <c r="K10" s="12"/>
      <c r="L10" s="130"/>
      <c r="M10" s="38"/>
    </row>
    <row r="11" spans="1:13" ht="63.75" customHeight="1" thickBot="1" x14ac:dyDescent="0.3">
      <c r="A11" s="118"/>
      <c r="B11" s="124"/>
      <c r="C11" s="126"/>
      <c r="D11" s="39" t="s">
        <v>28</v>
      </c>
      <c r="E11" s="126"/>
      <c r="F11" s="44">
        <v>0.1</v>
      </c>
      <c r="G11" s="128"/>
      <c r="H11" s="134"/>
      <c r="I11" s="40"/>
      <c r="J11" s="136"/>
      <c r="K11" s="40"/>
      <c r="L11" s="131"/>
      <c r="M11" s="41"/>
    </row>
    <row r="12" spans="1:13" ht="24" customHeight="1" thickBot="1" x14ac:dyDescent="0.3">
      <c r="A12" s="120" t="s">
        <v>15</v>
      </c>
      <c r="B12" s="121"/>
      <c r="C12" s="121"/>
      <c r="D12" s="121"/>
      <c r="E12" s="121"/>
      <c r="F12" s="122"/>
      <c r="G12" s="30">
        <f>SUM(G6:G11)</f>
        <v>0</v>
      </c>
      <c r="H12" s="31"/>
      <c r="I12" s="32">
        <f>SUM(I6:I11)</f>
        <v>0</v>
      </c>
      <c r="J12" s="31"/>
      <c r="K12" s="32">
        <f>SUM(K6:K11)</f>
        <v>0</v>
      </c>
      <c r="L12" s="33"/>
    </row>
  </sheetData>
  <mergeCells count="9">
    <mergeCell ref="A12:F12"/>
    <mergeCell ref="M1:M2"/>
    <mergeCell ref="B10:B11"/>
    <mergeCell ref="C10:C11"/>
    <mergeCell ref="E10:E11"/>
    <mergeCell ref="G10:G11"/>
    <mergeCell ref="J6:J11"/>
    <mergeCell ref="H6:H11"/>
    <mergeCell ref="L6:L1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tabSelected="1" workbookViewId="0">
      <selection sqref="A1:L1"/>
    </sheetView>
  </sheetViews>
  <sheetFormatPr baseColWidth="10" defaultRowHeight="15" x14ac:dyDescent="0.25"/>
  <cols>
    <col min="6" max="6" width="16.140625" customWidth="1"/>
    <col min="8" max="8" width="9.7109375" customWidth="1"/>
  </cols>
  <sheetData>
    <row r="1" spans="1:12" ht="78.75" customHeight="1" thickBot="1" x14ac:dyDescent="0.4">
      <c r="A1" s="66" t="s">
        <v>39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15.75" thickBot="1" x14ac:dyDescent="0.3">
      <c r="F2" s="2"/>
    </row>
    <row r="3" spans="1:12" ht="36" customHeight="1" thickBot="1" x14ac:dyDescent="0.3">
      <c r="A3" s="69" t="s">
        <v>16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2" ht="15.75" thickBot="1" x14ac:dyDescent="0.3">
      <c r="F4" s="2"/>
    </row>
    <row r="5" spans="1:12" ht="16.5" thickBot="1" x14ac:dyDescent="0.3">
      <c r="A5" s="72" t="s">
        <v>2</v>
      </c>
      <c r="B5" s="73"/>
      <c r="C5" s="73"/>
      <c r="D5" s="73"/>
      <c r="E5" s="74"/>
      <c r="F5" s="13" t="s">
        <v>17</v>
      </c>
      <c r="G5" s="75" t="s">
        <v>18</v>
      </c>
      <c r="H5" s="76"/>
      <c r="I5" s="64" t="str">
        <f>IF(F7&lt;=30%,"OBSERVACION:",IF(F7&gt;=31%,"CUMPLIMIENTO DE LO PROGRAMADO"))</f>
        <v>OBSERVACION:</v>
      </c>
      <c r="J5" s="65"/>
      <c r="K5" s="65"/>
      <c r="L5" s="65"/>
    </row>
    <row r="6" spans="1:12" ht="16.5" thickBot="1" x14ac:dyDescent="0.3">
      <c r="A6" s="59" t="s">
        <v>25</v>
      </c>
      <c r="B6" s="60"/>
      <c r="C6" s="60"/>
      <c r="D6" s="60"/>
      <c r="E6" s="61"/>
      <c r="F6" s="14">
        <f>SUM('ARCHIVOS DE LA ENTIDAD'!G12)</f>
        <v>0</v>
      </c>
      <c r="G6" s="62">
        <v>1</v>
      </c>
      <c r="H6" s="63"/>
      <c r="I6" s="64"/>
      <c r="J6" s="65"/>
      <c r="K6" s="65"/>
      <c r="L6" s="65"/>
    </row>
    <row r="7" spans="1:12" ht="15.75" thickBot="1" x14ac:dyDescent="0.3">
      <c r="A7" s="79" t="s">
        <v>19</v>
      </c>
      <c r="B7" s="80"/>
      <c r="C7" s="80"/>
      <c r="D7" s="80"/>
      <c r="E7" s="80"/>
      <c r="F7" s="15">
        <f>F6</f>
        <v>0</v>
      </c>
      <c r="G7" s="81">
        <v>1</v>
      </c>
      <c r="H7" s="82"/>
      <c r="I7" s="64"/>
      <c r="J7" s="65"/>
      <c r="K7" s="65"/>
      <c r="L7" s="65"/>
    </row>
    <row r="8" spans="1:12" x14ac:dyDescent="0.25">
      <c r="F8" s="2"/>
      <c r="G8" s="16"/>
      <c r="H8" s="16"/>
    </row>
    <row r="9" spans="1:12" x14ac:dyDescent="0.25">
      <c r="F9" s="2"/>
    </row>
    <row r="10" spans="1:12" x14ac:dyDescent="0.25">
      <c r="F10" s="2"/>
    </row>
    <row r="11" spans="1:12" x14ac:dyDescent="0.25">
      <c r="F11" s="2"/>
    </row>
    <row r="12" spans="1:12" x14ac:dyDescent="0.25">
      <c r="F12" s="2"/>
    </row>
    <row r="13" spans="1:12" x14ac:dyDescent="0.25">
      <c r="F13" s="2"/>
    </row>
    <row r="14" spans="1:12" x14ac:dyDescent="0.25">
      <c r="F14" s="2"/>
    </row>
    <row r="15" spans="1:12" x14ac:dyDescent="0.25">
      <c r="F15" s="2"/>
    </row>
    <row r="16" spans="1:12" x14ac:dyDescent="0.25">
      <c r="F16" s="2"/>
    </row>
    <row r="17" spans="1:12" x14ac:dyDescent="0.25">
      <c r="F17" s="2"/>
    </row>
    <row r="18" spans="1:12" x14ac:dyDescent="0.25">
      <c r="F18" s="2"/>
    </row>
    <row r="19" spans="1:12" x14ac:dyDescent="0.25">
      <c r="F19" s="2"/>
    </row>
    <row r="20" spans="1:12" x14ac:dyDescent="0.25">
      <c r="F20" s="2"/>
    </row>
    <row r="21" spans="1:12" ht="15.75" thickBot="1" x14ac:dyDescent="0.3">
      <c r="F21" s="2"/>
    </row>
    <row r="22" spans="1:12" ht="27.75" thickBot="1" x14ac:dyDescent="0.3">
      <c r="A22" s="83" t="s">
        <v>20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5"/>
    </row>
    <row r="23" spans="1:12" x14ac:dyDescent="0.25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8"/>
    </row>
    <row r="24" spans="1:12" x14ac:dyDescent="0.25">
      <c r="A24" s="64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90"/>
    </row>
    <row r="25" spans="1:12" x14ac:dyDescent="0.25">
      <c r="A25" s="64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90"/>
    </row>
    <row r="26" spans="1:12" x14ac:dyDescent="0.25">
      <c r="A26" s="64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90"/>
    </row>
    <row r="27" spans="1:12" x14ac:dyDescent="0.25">
      <c r="A27" s="6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0"/>
    </row>
    <row r="28" spans="1:12" x14ac:dyDescent="0.25">
      <c r="A28" s="64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90"/>
    </row>
    <row r="29" spans="1:12" x14ac:dyDescent="0.25">
      <c r="A29" s="64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90"/>
    </row>
    <row r="30" spans="1:12" x14ac:dyDescent="0.25">
      <c r="A30" s="64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0"/>
    </row>
    <row r="31" spans="1:12" x14ac:dyDescent="0.25">
      <c r="A31" s="64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0"/>
    </row>
    <row r="32" spans="1:12" x14ac:dyDescent="0.25">
      <c r="A32" s="6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0"/>
    </row>
    <row r="33" spans="1:12" ht="15.75" thickBot="1" x14ac:dyDescent="0.3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3"/>
    </row>
    <row r="34" spans="1:12" ht="15.75" thickBot="1" x14ac:dyDescent="0.3">
      <c r="F34" s="2"/>
    </row>
    <row r="35" spans="1:12" ht="26.25" thickBot="1" x14ac:dyDescent="0.3">
      <c r="A35" s="94" t="s">
        <v>21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2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8"/>
    </row>
    <row r="37" spans="1:12" x14ac:dyDescent="0.25">
      <c r="A37" s="6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2" x14ac:dyDescent="0.25">
      <c r="A38" s="6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2" x14ac:dyDescent="0.25">
      <c r="A39" s="64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2" x14ac:dyDescent="0.25">
      <c r="A40" s="64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0"/>
    </row>
    <row r="41" spans="1:12" x14ac:dyDescent="0.25">
      <c r="A41" s="64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2" x14ac:dyDescent="0.25">
      <c r="A42" s="64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90"/>
    </row>
    <row r="43" spans="1:12" x14ac:dyDescent="0.25">
      <c r="A43" s="64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90"/>
    </row>
    <row r="44" spans="1:12" x14ac:dyDescent="0.25">
      <c r="A44" s="6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90"/>
    </row>
    <row r="45" spans="1:12" ht="15.75" thickBot="1" x14ac:dyDescent="0.3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2" ht="15.75" thickBot="1" x14ac:dyDescent="0.3">
      <c r="F46" s="2"/>
    </row>
    <row r="47" spans="1:12" ht="31.5" customHeight="1" thickBot="1" x14ac:dyDescent="0.3">
      <c r="A47" s="69" t="s">
        <v>22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1"/>
    </row>
    <row r="48" spans="1:12" ht="15.75" thickBot="1" x14ac:dyDescent="0.3">
      <c r="F48" s="2"/>
    </row>
    <row r="49" spans="1:12" ht="16.5" thickBot="1" x14ac:dyDescent="0.3">
      <c r="A49" s="72" t="s">
        <v>2</v>
      </c>
      <c r="B49" s="73"/>
      <c r="C49" s="73"/>
      <c r="D49" s="73"/>
      <c r="E49" s="73"/>
      <c r="F49" s="17" t="s">
        <v>17</v>
      </c>
      <c r="G49" s="77" t="s">
        <v>18</v>
      </c>
      <c r="H49" s="78"/>
      <c r="I49" s="64" t="str">
        <f>IF(F51&lt;=60%,"OBSERVACION POR NO CUMPLIR:",IF(F51&gt;=61%,"CUMPLIMIENTO DE LO PROGRAMADO"))</f>
        <v>OBSERVACION POR NO CUMPLIR:</v>
      </c>
      <c r="J49" s="65"/>
      <c r="K49" s="65"/>
      <c r="L49" s="65"/>
    </row>
    <row r="50" spans="1:12" ht="16.5" thickBot="1" x14ac:dyDescent="0.3">
      <c r="A50" s="59" t="s">
        <v>26</v>
      </c>
      <c r="B50" s="60"/>
      <c r="C50" s="60"/>
      <c r="D50" s="60"/>
      <c r="E50" s="60"/>
      <c r="F50" s="18">
        <f>'ARCHIVOS DE LA ENTIDAD'!G12</f>
        <v>0</v>
      </c>
      <c r="G50" s="97">
        <v>1</v>
      </c>
      <c r="H50" s="98"/>
      <c r="I50" s="64"/>
      <c r="J50" s="65"/>
      <c r="K50" s="65"/>
      <c r="L50" s="65"/>
    </row>
    <row r="51" spans="1:12" ht="15.75" thickBot="1" x14ac:dyDescent="0.3">
      <c r="A51" s="79" t="s">
        <v>23</v>
      </c>
      <c r="B51" s="80"/>
      <c r="C51" s="80"/>
      <c r="D51" s="80"/>
      <c r="E51" s="99"/>
      <c r="F51" s="19">
        <f>F50</f>
        <v>0</v>
      </c>
      <c r="G51" s="100">
        <v>1</v>
      </c>
      <c r="H51" s="101"/>
      <c r="I51" s="64"/>
      <c r="J51" s="65"/>
      <c r="K51" s="65"/>
      <c r="L51" s="65"/>
    </row>
    <row r="52" spans="1:12" x14ac:dyDescent="0.25">
      <c r="F52" s="2"/>
    </row>
    <row r="53" spans="1:12" x14ac:dyDescent="0.25">
      <c r="F53" s="2"/>
    </row>
    <row r="54" spans="1:12" x14ac:dyDescent="0.25">
      <c r="F54" s="2"/>
    </row>
    <row r="55" spans="1:12" x14ac:dyDescent="0.25">
      <c r="F55" s="2"/>
    </row>
    <row r="56" spans="1:12" x14ac:dyDescent="0.25">
      <c r="F56" s="2"/>
    </row>
    <row r="57" spans="1:12" x14ac:dyDescent="0.25">
      <c r="F57" s="2"/>
    </row>
    <row r="58" spans="1:12" x14ac:dyDescent="0.25">
      <c r="F58" s="2"/>
    </row>
    <row r="59" spans="1:12" x14ac:dyDescent="0.25">
      <c r="F59" s="2"/>
    </row>
    <row r="60" spans="1:12" x14ac:dyDescent="0.25">
      <c r="F60" s="2"/>
    </row>
    <row r="61" spans="1:12" x14ac:dyDescent="0.25">
      <c r="F61" s="2"/>
    </row>
    <row r="62" spans="1:12" x14ac:dyDescent="0.25">
      <c r="F62" s="2"/>
    </row>
    <row r="63" spans="1:12" x14ac:dyDescent="0.25">
      <c r="F63" s="2"/>
    </row>
    <row r="64" spans="1:12" x14ac:dyDescent="0.25">
      <c r="F64" s="2"/>
    </row>
    <row r="65" spans="1:12" ht="15.75" thickBot="1" x14ac:dyDescent="0.3">
      <c r="F65" s="2"/>
    </row>
    <row r="66" spans="1:12" ht="27.75" thickBot="1" x14ac:dyDescent="0.3">
      <c r="A66" s="83" t="s">
        <v>20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5"/>
    </row>
    <row r="67" spans="1:12" x14ac:dyDescent="0.25">
      <c r="A67" s="86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8"/>
    </row>
    <row r="68" spans="1:12" x14ac:dyDescent="0.25">
      <c r="A68" s="64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90"/>
    </row>
    <row r="69" spans="1:12" x14ac:dyDescent="0.25">
      <c r="A69" s="64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90"/>
    </row>
    <row r="70" spans="1:12" x14ac:dyDescent="0.25">
      <c r="A70" s="64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90"/>
    </row>
    <row r="71" spans="1:12" x14ac:dyDescent="0.25">
      <c r="A71" s="64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90"/>
    </row>
    <row r="72" spans="1:12" x14ac:dyDescent="0.25">
      <c r="A72" s="64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90"/>
    </row>
    <row r="73" spans="1:12" x14ac:dyDescent="0.25">
      <c r="A73" s="64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90"/>
    </row>
    <row r="74" spans="1:12" x14ac:dyDescent="0.25">
      <c r="A74" s="64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90"/>
    </row>
    <row r="75" spans="1:12" x14ac:dyDescent="0.25">
      <c r="A75" s="64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90"/>
    </row>
    <row r="76" spans="1:12" x14ac:dyDescent="0.25">
      <c r="A76" s="64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90"/>
    </row>
    <row r="77" spans="1:12" ht="15.75" thickBot="1" x14ac:dyDescent="0.3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3"/>
    </row>
    <row r="78" spans="1:12" ht="15.75" thickBot="1" x14ac:dyDescent="0.3">
      <c r="F78" s="2"/>
    </row>
    <row r="79" spans="1:12" ht="26.25" thickBot="1" x14ac:dyDescent="0.3">
      <c r="A79" s="94" t="s">
        <v>21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6"/>
    </row>
    <row r="80" spans="1:12" x14ac:dyDescent="0.25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8"/>
    </row>
    <row r="81" spans="1:12" x14ac:dyDescent="0.25">
      <c r="A81" s="64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90"/>
    </row>
    <row r="82" spans="1:12" x14ac:dyDescent="0.25">
      <c r="A82" s="64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90"/>
    </row>
    <row r="83" spans="1:12" x14ac:dyDescent="0.25">
      <c r="A83" s="64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90"/>
    </row>
    <row r="84" spans="1:12" x14ac:dyDescent="0.25">
      <c r="A84" s="64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90"/>
    </row>
    <row r="85" spans="1:12" x14ac:dyDescent="0.25">
      <c r="A85" s="64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90"/>
    </row>
    <row r="86" spans="1:12" x14ac:dyDescent="0.25">
      <c r="A86" s="64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90"/>
    </row>
    <row r="87" spans="1:12" x14ac:dyDescent="0.25">
      <c r="A87" s="64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90"/>
    </row>
    <row r="88" spans="1:12" x14ac:dyDescent="0.25">
      <c r="A88" s="64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90"/>
    </row>
    <row r="89" spans="1:12" ht="15.75" thickBot="1" x14ac:dyDescent="0.3">
      <c r="A89" s="91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3"/>
    </row>
    <row r="90" spans="1:12" ht="15.75" thickBot="1" x14ac:dyDescent="0.3">
      <c r="F90" s="2"/>
    </row>
    <row r="91" spans="1:12" ht="33" customHeight="1" thickBot="1" x14ac:dyDescent="0.3">
      <c r="A91" s="69" t="s">
        <v>24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1"/>
    </row>
    <row r="92" spans="1:12" ht="15.75" thickBot="1" x14ac:dyDescent="0.3">
      <c r="F92" s="2"/>
    </row>
    <row r="93" spans="1:12" ht="15.75" x14ac:dyDescent="0.25">
      <c r="A93" s="102" t="s">
        <v>2</v>
      </c>
      <c r="B93" s="103"/>
      <c r="C93" s="103"/>
      <c r="D93" s="103"/>
      <c r="E93" s="103"/>
      <c r="F93" s="20" t="s">
        <v>17</v>
      </c>
      <c r="G93" s="104" t="s">
        <v>18</v>
      </c>
      <c r="H93" s="105"/>
      <c r="I93" s="64" t="str">
        <f>IF(F95&lt;=99%,"OBSERVACION POR NO CUMPLIR:",IF(F95&gt;=100%,"CUMPLIMIENTO DE LO PROGRAMADO"))</f>
        <v>OBSERVACION POR NO CUMPLIR:</v>
      </c>
      <c r="J93" s="65"/>
      <c r="K93" s="65"/>
      <c r="L93" s="65"/>
    </row>
    <row r="94" spans="1:12" ht="16.5" thickBot="1" x14ac:dyDescent="0.3">
      <c r="A94" s="106" t="s">
        <v>25</v>
      </c>
      <c r="B94" s="107"/>
      <c r="C94" s="107"/>
      <c r="D94" s="107"/>
      <c r="E94" s="107"/>
      <c r="F94" s="21">
        <f>'ARCHIVOS DE LA ENTIDAD'!K12</f>
        <v>0</v>
      </c>
      <c r="G94" s="108">
        <v>1</v>
      </c>
      <c r="H94" s="109"/>
      <c r="I94" s="64"/>
      <c r="J94" s="65"/>
      <c r="K94" s="65"/>
      <c r="L94" s="65"/>
    </row>
    <row r="95" spans="1:12" ht="15.75" thickBot="1" x14ac:dyDescent="0.3">
      <c r="A95" s="79" t="s">
        <v>23</v>
      </c>
      <c r="B95" s="80"/>
      <c r="C95" s="80"/>
      <c r="D95" s="80"/>
      <c r="E95" s="99"/>
      <c r="F95" s="22">
        <f>F94</f>
        <v>0</v>
      </c>
      <c r="G95" s="110">
        <f>SUM(G94:H94)</f>
        <v>1</v>
      </c>
      <c r="H95" s="101"/>
      <c r="I95" s="64"/>
      <c r="J95" s="65"/>
      <c r="K95" s="65"/>
      <c r="L95" s="65"/>
    </row>
    <row r="96" spans="1:12" x14ac:dyDescent="0.25">
      <c r="F96" s="2"/>
    </row>
    <row r="97" spans="1:12" x14ac:dyDescent="0.25">
      <c r="F97" s="2"/>
    </row>
    <row r="98" spans="1:12" x14ac:dyDescent="0.25">
      <c r="F98" s="2"/>
    </row>
    <row r="99" spans="1:12" x14ac:dyDescent="0.25">
      <c r="F99" s="2"/>
    </row>
    <row r="100" spans="1:12" x14ac:dyDescent="0.25">
      <c r="F100" s="2"/>
    </row>
    <row r="101" spans="1:12" x14ac:dyDescent="0.25">
      <c r="F101" s="2"/>
    </row>
    <row r="102" spans="1:12" x14ac:dyDescent="0.25">
      <c r="F102" s="2"/>
    </row>
    <row r="103" spans="1:12" x14ac:dyDescent="0.25">
      <c r="F103" s="2"/>
    </row>
    <row r="104" spans="1:12" x14ac:dyDescent="0.25">
      <c r="F104" s="2"/>
    </row>
    <row r="105" spans="1:12" x14ac:dyDescent="0.25">
      <c r="F105" s="2"/>
    </row>
    <row r="106" spans="1:12" x14ac:dyDescent="0.25">
      <c r="F106" s="2"/>
    </row>
    <row r="107" spans="1:12" x14ac:dyDescent="0.25">
      <c r="F107" s="2"/>
    </row>
    <row r="108" spans="1:12" ht="15.75" thickBot="1" x14ac:dyDescent="0.3">
      <c r="F108" s="2"/>
    </row>
    <row r="109" spans="1:12" ht="27.75" thickBot="1" x14ac:dyDescent="0.3">
      <c r="A109" s="83" t="s">
        <v>20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5"/>
    </row>
    <row r="110" spans="1:12" x14ac:dyDescent="0.25">
      <c r="A110" s="86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8"/>
    </row>
    <row r="111" spans="1:12" x14ac:dyDescent="0.25">
      <c r="A111" s="64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90"/>
    </row>
    <row r="112" spans="1:12" x14ac:dyDescent="0.25">
      <c r="A112" s="64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90"/>
    </row>
    <row r="113" spans="1:12" x14ac:dyDescent="0.25">
      <c r="A113" s="64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90"/>
    </row>
    <row r="114" spans="1:12" x14ac:dyDescent="0.25">
      <c r="A114" s="64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90"/>
    </row>
    <row r="115" spans="1:12" x14ac:dyDescent="0.25">
      <c r="A115" s="64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90"/>
    </row>
    <row r="116" spans="1:12" x14ac:dyDescent="0.25">
      <c r="A116" s="64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90"/>
    </row>
    <row r="117" spans="1:12" x14ac:dyDescent="0.25">
      <c r="A117" s="64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90"/>
    </row>
    <row r="118" spans="1:12" x14ac:dyDescent="0.25">
      <c r="A118" s="64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90"/>
    </row>
    <row r="119" spans="1:12" x14ac:dyDescent="0.25">
      <c r="A119" s="64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90"/>
    </row>
    <row r="120" spans="1:12" ht="15.75" thickBot="1" x14ac:dyDescent="0.3">
      <c r="A120" s="91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3"/>
    </row>
    <row r="121" spans="1:12" ht="15.75" thickBot="1" x14ac:dyDescent="0.3">
      <c r="F121" s="2"/>
    </row>
    <row r="122" spans="1:12" ht="26.25" thickBot="1" x14ac:dyDescent="0.3">
      <c r="A122" s="94" t="s">
        <v>21</v>
      </c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6"/>
    </row>
    <row r="123" spans="1:12" x14ac:dyDescent="0.25">
      <c r="A123" s="86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8"/>
    </row>
    <row r="124" spans="1:12" x14ac:dyDescent="0.25">
      <c r="A124" s="64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90"/>
    </row>
    <row r="125" spans="1:12" x14ac:dyDescent="0.25">
      <c r="A125" s="64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90"/>
    </row>
    <row r="126" spans="1:12" x14ac:dyDescent="0.25">
      <c r="A126" s="64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90"/>
    </row>
    <row r="127" spans="1:12" x14ac:dyDescent="0.25">
      <c r="A127" s="64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90"/>
    </row>
    <row r="128" spans="1:12" x14ac:dyDescent="0.25">
      <c r="A128" s="64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90"/>
    </row>
    <row r="129" spans="1:12" x14ac:dyDescent="0.25">
      <c r="A129" s="64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90"/>
    </row>
    <row r="130" spans="1:12" x14ac:dyDescent="0.25">
      <c r="A130" s="64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90"/>
    </row>
    <row r="131" spans="1:12" x14ac:dyDescent="0.25">
      <c r="A131" s="64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90"/>
    </row>
    <row r="132" spans="1:12" ht="15.75" thickBot="1" x14ac:dyDescent="0.3">
      <c r="A132" s="91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3"/>
    </row>
  </sheetData>
  <mergeCells count="40">
    <mergeCell ref="A122:L122"/>
    <mergeCell ref="A123:L132"/>
    <mergeCell ref="A95:E95"/>
    <mergeCell ref="G95:H95"/>
    <mergeCell ref="A109:L109"/>
    <mergeCell ref="A110:L120"/>
    <mergeCell ref="A93:E93"/>
    <mergeCell ref="G93:H93"/>
    <mergeCell ref="I93:L93"/>
    <mergeCell ref="A94:E94"/>
    <mergeCell ref="G94:H94"/>
    <mergeCell ref="I94:L95"/>
    <mergeCell ref="A91:L91"/>
    <mergeCell ref="A50:E50"/>
    <mergeCell ref="G50:H50"/>
    <mergeCell ref="I50:L51"/>
    <mergeCell ref="A51:E51"/>
    <mergeCell ref="G51:H51"/>
    <mergeCell ref="A66:L66"/>
    <mergeCell ref="A67:L77"/>
    <mergeCell ref="A79:L79"/>
    <mergeCell ref="A80:L89"/>
    <mergeCell ref="A49:E49"/>
    <mergeCell ref="G49:H49"/>
    <mergeCell ref="I49:L49"/>
    <mergeCell ref="A7:E7"/>
    <mergeCell ref="G7:H7"/>
    <mergeCell ref="A22:L22"/>
    <mergeCell ref="A23:L33"/>
    <mergeCell ref="A35:L35"/>
    <mergeCell ref="A36:L45"/>
    <mergeCell ref="A47:L47"/>
    <mergeCell ref="A6:E6"/>
    <mergeCell ref="G6:H6"/>
    <mergeCell ref="I6:L7"/>
    <mergeCell ref="A1:L1"/>
    <mergeCell ref="A3:L3"/>
    <mergeCell ref="A5:E5"/>
    <mergeCell ref="G5:H5"/>
    <mergeCell ref="I5:L5"/>
  </mergeCells>
  <conditionalFormatting sqref="I5:L5">
    <cfRule type="containsText" dxfId="7" priority="1" operator="containsText" text="CUMPLIMIENTO">
      <formula>NOT(ISERROR(SEARCH("CUMPLIMIENTO",I5)))</formula>
    </cfRule>
    <cfRule type="containsText" dxfId="6" priority="2" operator="containsText" text="OBSERVACION">
      <formula>NOT(ISERROR(SEARCH("OBSERVACION",I5)))</formula>
    </cfRule>
    <cfRule type="containsText" dxfId="5" priority="7" operator="containsText" text="CUMPLIMIENTO DE LO PROGRAMADO">
      <formula>NOT(ISERROR(SEARCH("CUMPLIMIENTO DE LO PROGRAMADO",I5)))</formula>
    </cfRule>
    <cfRule type="containsText" dxfId="4" priority="8" operator="containsText" text="OBSERVACION POR NO CUMPLIR:">
      <formula>NOT(ISERROR(SEARCH("OBSERVACION POR NO CUMPLIR:",I5)))</formula>
    </cfRule>
  </conditionalFormatting>
  <conditionalFormatting sqref="I49:L49">
    <cfRule type="containsText" dxfId="3" priority="5" operator="containsText" text="CUMPLIMIENTO DE LO PROGRAMADO">
      <formula>NOT(ISERROR(SEARCH("CUMPLIMIENTO DE LO PROGRAMADO",I49)))</formula>
    </cfRule>
    <cfRule type="containsText" dxfId="2" priority="6" operator="containsText" text="OBSERVACION POR NO CUMPLIR:">
      <formula>NOT(ISERROR(SEARCH("OBSERVACION POR NO CUMPLIR:",I49)))</formula>
    </cfRule>
  </conditionalFormatting>
  <conditionalFormatting sqref="I93:L93">
    <cfRule type="containsText" dxfId="1" priority="3" operator="containsText" text="CUMPLIMIENTO DE LO PROGRAMADO">
      <formula>NOT(ISERROR(SEARCH("CUMPLIMIENTO DE LO PROGRAMADO",I93)))</formula>
    </cfRule>
    <cfRule type="containsText" dxfId="0" priority="4" operator="containsText" text="OBSERVACION POR NO CUMPLIR:">
      <formula>NOT(ISERROR(SEARCH("OBSERVACION POR NO CUMPLIR:",I93)))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ARCHIVOS DE LA ENTIDAD</vt:lpstr>
      <vt:lpstr>INFORMES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Nelvis</dc:creator>
  <cp:lastModifiedBy>Nelvis</cp:lastModifiedBy>
  <dcterms:created xsi:type="dcterms:W3CDTF">2020-01-31T14:18:15Z</dcterms:created>
  <dcterms:modified xsi:type="dcterms:W3CDTF">2020-01-31T20:40:36Z</dcterms:modified>
</cp:coreProperties>
</file>