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uis Gabriel\Desktop\Gestión Documental\OK\"/>
    </mc:Choice>
  </mc:AlternateContent>
  <xr:revisionPtr revIDLastSave="0" documentId="13_ncr:1_{A9FD46DF-1C52-4DA5-8E08-C925A93243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iagnostico" sheetId="1" r:id="rId1"/>
    <sheet name="Cantidad de cajas" sheetId="2" state="hidden" r:id="rId2"/>
    <sheet name="Relación de gastos de archivo" sheetId="3" state="hidden" r:id="rId3"/>
  </sheets>
  <definedNames>
    <definedName name="OLE_LINK1" localSheetId="0">Diagnostico!$B$186</definedName>
  </definedNames>
  <calcPr calcId="181029"/>
</workbook>
</file>

<file path=xl/calcChain.xml><?xml version="1.0" encoding="utf-8"?>
<calcChain xmlns="http://schemas.openxmlformats.org/spreadsheetml/2006/main">
  <c r="D24" i="3" l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26" i="3" s="1"/>
  <c r="G25" i="2"/>
  <c r="F25" i="2"/>
  <c r="E25" i="2"/>
  <c r="D25" i="2"/>
  <c r="B25" i="2"/>
  <c r="E24" i="2"/>
  <c r="D24" i="2"/>
  <c r="E23" i="2"/>
  <c r="F21" i="2"/>
  <c r="D20" i="2"/>
  <c r="E19" i="2"/>
  <c r="D19" i="2"/>
  <c r="E17" i="2"/>
  <c r="D17" i="2"/>
  <c r="C17" i="2"/>
  <c r="C27" i="2" s="1"/>
  <c r="E16" i="2"/>
  <c r="F15" i="2"/>
  <c r="D15" i="2"/>
  <c r="F14" i="2"/>
  <c r="F13" i="2"/>
  <c r="E13" i="2"/>
  <c r="D13" i="2"/>
  <c r="F12" i="2"/>
  <c r="F27" i="2" s="1"/>
  <c r="E11" i="2"/>
  <c r="B9" i="2"/>
  <c r="D7" i="2"/>
  <c r="B7" i="2"/>
  <c r="D6" i="2"/>
  <c r="B6" i="2"/>
  <c r="E5" i="2"/>
  <c r="E27" i="2" s="1"/>
  <c r="B5" i="2"/>
  <c r="D4" i="2"/>
  <c r="D27" i="2" s="1"/>
  <c r="G3" i="2"/>
  <c r="G27" i="2" s="1"/>
  <c r="B3" i="2"/>
  <c r="B27" i="2" s="1"/>
  <c r="K146" i="1"/>
  <c r="K131" i="1"/>
  <c r="I32" i="2"/>
  <c r="G1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100-000001000000}">
      <text>
        <r>
          <rPr>
            <sz val="11"/>
            <color theme="1"/>
            <rFont val="Arial"/>
            <scheme val="minor"/>
          </rPr>
          <t>======
ID#AAAALSdfA3I
Andres Felipe Maldonado Valencia    (2021-01-15 20:05:09)
Uso inadecuado de las unidades de conservación.</t>
        </r>
      </text>
    </comment>
    <comment ref="G3" authorId="0" shapeId="0" xr:uid="{00000000-0006-0000-0100-000002000000}">
      <text>
        <r>
          <rPr>
            <sz val="11"/>
            <color theme="1"/>
            <rFont val="Arial"/>
            <scheme val="minor"/>
          </rPr>
          <t>======
ID#AAAALSdfA3M
Andres Felipe Maldonado Valencia    (2021-01-15 20:05:09)
Trabajos de grados y archivos antiguos de secretaria general.</t>
        </r>
      </text>
    </comment>
    <comment ref="C22" authorId="0" shapeId="0" xr:uid="{00000000-0006-0000-0100-000003000000}">
      <text>
        <r>
          <rPr>
            <sz val="11"/>
            <color theme="1"/>
            <rFont val="Arial"/>
            <scheme val="minor"/>
          </rPr>
          <t>======
ID#AAAALSdfA3A
Andres Felipe Maldonado Valencia    (2021-01-15 20:05:09)
Uso inadecuado.</t>
        </r>
      </text>
    </comment>
  </commentList>
</comments>
</file>

<file path=xl/sharedStrings.xml><?xml version="1.0" encoding="utf-8"?>
<sst xmlns="http://schemas.openxmlformats.org/spreadsheetml/2006/main" count="1085" uniqueCount="794">
  <si>
    <t>PROCESO</t>
  </si>
  <si>
    <t>GESTIÓN DOCUMENTAL</t>
  </si>
  <si>
    <t>CÓDIGO</t>
  </si>
  <si>
    <t>GD-F08</t>
  </si>
  <si>
    <t>FORMATO</t>
  </si>
  <si>
    <t>DIAGNOSTICO INTEGRAL DE ARCHIVO</t>
  </si>
  <si>
    <t>VERSIÓN</t>
  </si>
  <si>
    <t>1.</t>
  </si>
  <si>
    <t>Fecha de elaboración del Diagnóstico:</t>
  </si>
  <si>
    <t>NOMBRE(S) DE QUIEN(ES) REALIZA(N) EL DIAGNOSTICO</t>
  </si>
  <si>
    <t>1. Andrés Felipe Maldonado Valencia</t>
  </si>
  <si>
    <t>2.</t>
  </si>
  <si>
    <t>DATOS GENERALES DE LA EMPRESA A LA QUE PERTENECE EL ARCHIVO</t>
  </si>
  <si>
    <t>2.1</t>
  </si>
  <si>
    <t>Nombre razón social:</t>
  </si>
  <si>
    <t>EMPRESA DE SERVICIOS PÚBLICOS DEL DISTRITO DE SANTA MARTA</t>
  </si>
  <si>
    <t>2.2</t>
  </si>
  <si>
    <t>Fecha de creación de la empresa:</t>
  </si>
  <si>
    <t>2.3</t>
  </si>
  <si>
    <t>Tipo de sociedad:</t>
  </si>
  <si>
    <t>Sociedad Anónima (S.A)</t>
  </si>
  <si>
    <t>Sociedad por acciones simplificadas (S.A.S)</t>
  </si>
  <si>
    <t>Sociedad de Responsabilidad Limitada (LTDA)</t>
  </si>
  <si>
    <t>Sociedad comanditaria Simple o por Acciones</t>
  </si>
  <si>
    <t>Sociedad colectiva</t>
  </si>
  <si>
    <t>Sociedad sin animo de lucro</t>
  </si>
  <si>
    <t>2.4</t>
  </si>
  <si>
    <t>Sector de la economía al cual pertenece:</t>
  </si>
  <si>
    <t>2.5</t>
  </si>
  <si>
    <t>Carácter de la empresa:</t>
  </si>
  <si>
    <t>Pública</t>
  </si>
  <si>
    <t>Privada</t>
  </si>
  <si>
    <t>Mixta</t>
  </si>
  <si>
    <t>Privada con funciones públicas</t>
  </si>
  <si>
    <t>Privada de interés cultural</t>
  </si>
  <si>
    <t>Familiar</t>
  </si>
  <si>
    <t>X</t>
  </si>
  <si>
    <t>Otra. Cuál?</t>
  </si>
  <si>
    <t>2.6</t>
  </si>
  <si>
    <t>Nivel:</t>
  </si>
  <si>
    <t>Nacional</t>
  </si>
  <si>
    <t>Departamental</t>
  </si>
  <si>
    <t>Municipal</t>
  </si>
  <si>
    <t>Distrital</t>
  </si>
  <si>
    <t>Extranjera</t>
  </si>
  <si>
    <t>Multinacional</t>
  </si>
  <si>
    <t>2.7</t>
  </si>
  <si>
    <t>Documento o Acto Legal con el fue creada la empresa:</t>
  </si>
  <si>
    <t>EL DECRETO 282 DE 2016</t>
  </si>
  <si>
    <t>2.8</t>
  </si>
  <si>
    <t>Cantidad de Dependencias según organigrama vigente:</t>
  </si>
  <si>
    <t>2.9</t>
  </si>
  <si>
    <t>Misión u Objeto de la empresa:</t>
  </si>
  <si>
    <t>Garantizar la prestación de servicios públicos, directamente o a través de un tercero, generando valor público al Distrito de Santa Marta.</t>
  </si>
  <si>
    <t>2.10</t>
  </si>
  <si>
    <t>Entes que controlan o regulan la empresa:</t>
  </si>
  <si>
    <t>1. Personeria Distrital</t>
  </si>
  <si>
    <t>2. Defensoria del pueblo</t>
  </si>
  <si>
    <t>3. Procuraduria</t>
  </si>
  <si>
    <t>4. Contralorias</t>
  </si>
  <si>
    <t>5. Superintendencia de servicios públicos</t>
  </si>
  <si>
    <t>6. Congreso</t>
  </si>
  <si>
    <t>7. Asamblea Departamental</t>
  </si>
  <si>
    <t>8. Consejo Distrital</t>
  </si>
  <si>
    <t>9. Alcaldia distrital</t>
  </si>
  <si>
    <t>DATOS DE UBICACIÓN GEOGRÁFICA DE LA EMPRESA</t>
  </si>
  <si>
    <t>3.1</t>
  </si>
  <si>
    <t>Dirección Sede Principal de la empresa:</t>
  </si>
  <si>
    <t>Km 7 Troncal del Caribe Calle 70 N° 12-418 Bodegas Gaira, Santa Marta – Magdalena</t>
  </si>
  <si>
    <t>3.2</t>
  </si>
  <si>
    <t>Teléfono:</t>
  </si>
  <si>
    <t>Sitio Web:</t>
  </si>
  <si>
    <t>https://essmar.gov.co/</t>
  </si>
  <si>
    <t>3.3</t>
  </si>
  <si>
    <t>La empresa cuenta con regionales o sucursales?</t>
  </si>
  <si>
    <t>Si</t>
  </si>
  <si>
    <t>No</t>
  </si>
  <si>
    <t>3.4</t>
  </si>
  <si>
    <t>En caso afirmativo, menciónelas:</t>
  </si>
  <si>
    <t>Nombre de la regional o sucursal</t>
  </si>
  <si>
    <t>Dirección</t>
  </si>
  <si>
    <t>Teléfono</t>
  </si>
  <si>
    <t>ESSMAR E.S.P. sede comercial</t>
  </si>
  <si>
    <t>DATOS GENERALES DEL ARCHIVO</t>
  </si>
  <si>
    <t>4.1</t>
  </si>
  <si>
    <t>Dirección Sede Principal del archivo:</t>
  </si>
  <si>
    <t>Ciudad o Municipio:</t>
  </si>
  <si>
    <t>Santa Marta</t>
  </si>
  <si>
    <t>Departamento:</t>
  </si>
  <si>
    <t>Magdalena</t>
  </si>
  <si>
    <t>4.2</t>
  </si>
  <si>
    <t>4.3</t>
  </si>
  <si>
    <t>Con que tipos de archivo cuenta la empresa?</t>
  </si>
  <si>
    <t>Archivo de Gestión</t>
  </si>
  <si>
    <t>Archivo Central</t>
  </si>
  <si>
    <t>Archivo Histórico</t>
  </si>
  <si>
    <t>4.4</t>
  </si>
  <si>
    <t>Existen archivos satélites o descentralizados?</t>
  </si>
  <si>
    <t>4.5</t>
  </si>
  <si>
    <t>En caso afirmativo, mencione las oficinas productoras y los documentos que lo componen:</t>
  </si>
  <si>
    <t>Nombre de la dependencia</t>
  </si>
  <si>
    <t>Tipos de documentos que conforman el archivo descentralizado</t>
  </si>
  <si>
    <t>Cantidad de depósitos</t>
  </si>
  <si>
    <t>Subgerencia Gestión Comercial y Servicio al Cliente</t>
  </si>
  <si>
    <t>ADMINISTRACIÓN DEL ARCHIVO</t>
  </si>
  <si>
    <t>5.1</t>
  </si>
  <si>
    <t>En el organigrama de la empresa, existe la sección o dependencia de archivo?</t>
  </si>
  <si>
    <t>Observaciones:</t>
  </si>
  <si>
    <t>5.2</t>
  </si>
  <si>
    <t>La sección o dependencia del archivo en que Nivel de la estructura orgánica se encuentra ?</t>
  </si>
  <si>
    <t>5.3</t>
  </si>
  <si>
    <t>A que dependencia pertenece el archivo dentro de la entidad:</t>
  </si>
  <si>
    <t>5.4</t>
  </si>
  <si>
    <t>En la estructura orgánica de la empresa, existe el cargo de Jefe de Archivo?</t>
  </si>
  <si>
    <t>Observaciones</t>
  </si>
  <si>
    <t>5.5</t>
  </si>
  <si>
    <t>Nombre y Cargo del Jefe inmediato del responsable del archivo:</t>
  </si>
  <si>
    <t>Nombre:</t>
  </si>
  <si>
    <t>Cargo:</t>
  </si>
  <si>
    <t>5.6</t>
  </si>
  <si>
    <t>Nombre y cargo del Jefe (o Responsable) del archivo de la empresa:</t>
  </si>
  <si>
    <t>Secretario General</t>
  </si>
  <si>
    <t>5.7</t>
  </si>
  <si>
    <t>Profesión u Oficio:</t>
  </si>
  <si>
    <t>Abogado</t>
  </si>
  <si>
    <t>5.8</t>
  </si>
  <si>
    <t>El jefe o responsable del archivo tiene dedicación:</t>
  </si>
  <si>
    <t>Tiempo completo</t>
  </si>
  <si>
    <t>Medio Tiempo</t>
  </si>
  <si>
    <t>Por horas</t>
  </si>
  <si>
    <t>5.9</t>
  </si>
  <si>
    <t>El jefe o responsable del archivo cuanto tiempo lleva:</t>
  </si>
  <si>
    <t>En la empresa</t>
  </si>
  <si>
    <t>En el cargo</t>
  </si>
  <si>
    <t>5.10</t>
  </si>
  <si>
    <t>Funciones Generales del Jefe o Responsable del Archivo</t>
  </si>
  <si>
    <t>1. Liderar el cumplimiento del programa de gestión documental y al sistema integrado de conservación, aplicando los principios y procesos archivisticos de acuerdo a las normas y reglamentos que regulan la materia.</t>
  </si>
  <si>
    <t>3.</t>
  </si>
  <si>
    <t>4.</t>
  </si>
  <si>
    <t>5.</t>
  </si>
  <si>
    <t>6.</t>
  </si>
  <si>
    <t>5.11</t>
  </si>
  <si>
    <t>Las funciones del responsable del archivo son acordes con el Manual de funciones?</t>
  </si>
  <si>
    <t>5.12</t>
  </si>
  <si>
    <t>Existen Manuales de Funciones en la Empresa?</t>
  </si>
  <si>
    <t>5.13</t>
  </si>
  <si>
    <t>Existen Manuales de Funciones en la Sección de Archivo?</t>
  </si>
  <si>
    <t>COSTOS ASOCIADOS AL ARCHIVO Y DESCRIPCIÓN</t>
  </si>
  <si>
    <t>6.1</t>
  </si>
  <si>
    <t>Cuántas personas están asignadas exclusivamente a funciones de gestión documental?</t>
  </si>
  <si>
    <t>6.2</t>
  </si>
  <si>
    <t>Personal asignado a las labores de archivo
(Si no hay personal asignado al archivo, registrar la información de las personas que cumplen labores de archivo al interior de la entidad):</t>
  </si>
  <si>
    <t>Cargos que ocupan?</t>
  </si>
  <si>
    <t>Cant.</t>
  </si>
  <si>
    <t>A que dependencia pertenecen</t>
  </si>
  <si>
    <t>Vinculación Directa con la empresa</t>
  </si>
  <si>
    <t>Vinculación indirecta con empresa</t>
  </si>
  <si>
    <t>Especificar tipo de contrato</t>
  </si>
  <si>
    <t>Dedicación</t>
  </si>
  <si>
    <t>Costo Asociado (Anual)</t>
  </si>
  <si>
    <t>Tiempo Parcial</t>
  </si>
  <si>
    <t>Auxiliar</t>
  </si>
  <si>
    <t>Grupo de Gestión Documental</t>
  </si>
  <si>
    <t>Termino fijo</t>
  </si>
  <si>
    <t>Tecnico</t>
  </si>
  <si>
    <t>Tecnologo</t>
  </si>
  <si>
    <t>Profesional</t>
  </si>
  <si>
    <t>Otro. Cual?</t>
  </si>
  <si>
    <t>6.3</t>
  </si>
  <si>
    <t>Personal (Costo Anual):</t>
  </si>
  <si>
    <t>6.4</t>
  </si>
  <si>
    <t>Compra de materiales de consumo</t>
  </si>
  <si>
    <t>Tipo de Material</t>
  </si>
  <si>
    <t>Cant. Anual</t>
  </si>
  <si>
    <t>Cajas de archivo referencia X200</t>
  </si>
  <si>
    <t>Cajas de archivo referencia X300</t>
  </si>
  <si>
    <t>Cajas de archivo referencia X500</t>
  </si>
  <si>
    <t>Folder yute vertical</t>
  </si>
  <si>
    <t>Folder yute horizontal</t>
  </si>
  <si>
    <t>Carpeta celuguia</t>
  </si>
  <si>
    <t>Carpeta membrete plastificadao</t>
  </si>
  <si>
    <t>Az's carta</t>
  </si>
  <si>
    <t>Az's oficio</t>
  </si>
  <si>
    <t>Bolsas plásticas Carta</t>
  </si>
  <si>
    <t>Bolsas plásticas Oficio</t>
  </si>
  <si>
    <t>Sobre de manilla carta</t>
  </si>
  <si>
    <t>Sobre de manilla oficio</t>
  </si>
  <si>
    <t>Ganchos legajadores</t>
  </si>
  <si>
    <t>Rótulos</t>
  </si>
  <si>
    <t>Resmas de papel carta</t>
  </si>
  <si>
    <t>Resmas de papel oficio</t>
  </si>
  <si>
    <t>Folder Blanco Tres Argollas 0,5</t>
  </si>
  <si>
    <t>Folder Blanco Tres Argollas 1,0</t>
  </si>
  <si>
    <t>Folder Blanco Tres Argollas 1,5</t>
  </si>
  <si>
    <t>Folder Blanco Tres Argollas 2,0</t>
  </si>
  <si>
    <t>Separadores</t>
  </si>
  <si>
    <t>Tapas legajadoras plastificadas Carta</t>
  </si>
  <si>
    <t>Tapas legajadoras plastificadas oficio</t>
  </si>
  <si>
    <t>6.5</t>
  </si>
  <si>
    <t>Compra de materiales de consumo (Costo Anual):</t>
  </si>
  <si>
    <t>6.6</t>
  </si>
  <si>
    <t>Otros costos relacionados con el archivo</t>
  </si>
  <si>
    <t>Mantenimiento a los depósitos del archivo</t>
  </si>
  <si>
    <t>Aseo y Cafetería</t>
  </si>
  <si>
    <t>Servicios Públicos</t>
  </si>
  <si>
    <t>Limpieza y desinfección de documentos</t>
  </si>
  <si>
    <t>Organización de documentos</t>
  </si>
  <si>
    <t>Digitalización de documentos</t>
  </si>
  <si>
    <t>Fotocopias</t>
  </si>
  <si>
    <t>Capacitación</t>
  </si>
  <si>
    <t>Equipos (Compra)</t>
  </si>
  <si>
    <t>Equipos (Mantenimiento)</t>
  </si>
  <si>
    <t>Otros costos. Cuáles?</t>
  </si>
  <si>
    <t>6.7</t>
  </si>
  <si>
    <t>Total costos relacionados con el archivo:</t>
  </si>
  <si>
    <t>6.8</t>
  </si>
  <si>
    <t>Aproxime la cantidad del presupuesto anual:</t>
  </si>
  <si>
    <t>El presupuesto de gestión documental es propio?</t>
  </si>
  <si>
    <t>El presupuesto de gestión documental es compartido con otras dependencias?</t>
  </si>
  <si>
    <t>El presupuesto de gestión documental es según necesidades?</t>
  </si>
  <si>
    <t>INFRAESTRUCTURA FISICA</t>
  </si>
  <si>
    <t>7.1</t>
  </si>
  <si>
    <t>El terreno donde se encuentran ubicados los depósitos del archivo, están lejos de industrias contaminantes o posible peligro de atentados bélicos?</t>
  </si>
  <si>
    <t>7.2</t>
  </si>
  <si>
    <t>Existen planos arquitectónicos?</t>
  </si>
  <si>
    <t>7.3</t>
  </si>
  <si>
    <t>Existen planos técnicos?</t>
  </si>
  <si>
    <t>7.4</t>
  </si>
  <si>
    <t>Cuántos niveles tiene el edificio?</t>
  </si>
  <si>
    <t>7.5</t>
  </si>
  <si>
    <t>Area Contruida (m2):</t>
  </si>
  <si>
    <t>7.6</t>
  </si>
  <si>
    <t>Estado general del inmueble:</t>
  </si>
  <si>
    <t>Deteriorado</t>
  </si>
  <si>
    <t>En construcción</t>
  </si>
  <si>
    <t>Remodelado</t>
  </si>
  <si>
    <t>En óptimas condiciones</t>
  </si>
  <si>
    <t>Los depósitos de archivo con que cuenta actualmente la empresa:</t>
  </si>
  <si>
    <t>7.7</t>
  </si>
  <si>
    <t>Fueron construidos especialmente para el archivo?</t>
  </si>
  <si>
    <t>Observaciones generales:</t>
  </si>
  <si>
    <t>7.8</t>
  </si>
  <si>
    <t>Fueron adecuados para almacenar el archivo?</t>
  </si>
  <si>
    <t>Observaciones generales: Hay un deposito en una casa en mamatoco la cual hay que adecuarla con estanteria y aires acondicionados.</t>
  </si>
  <si>
    <t>7.9</t>
  </si>
  <si>
    <t>Son suficientes para el volúmen documental identificado?</t>
  </si>
  <si>
    <t>7.10</t>
  </si>
  <si>
    <t>Han asignado los espacios de almacenamiento de acuerdo con la producción documental establecida en las Tablas de Retención Documental?</t>
  </si>
  <si>
    <t>7.11</t>
  </si>
  <si>
    <t>La empresa dispone de espacios destinados para la recepción, registro y radicación de la correspondencia?</t>
  </si>
  <si>
    <t>7.12</t>
  </si>
  <si>
    <t>Con qué tipos de archivo cuenta la empresa?</t>
  </si>
  <si>
    <t>Con cuántos depósitos cuenta cada tipo de archivo?</t>
  </si>
  <si>
    <t>Los depósitos son:</t>
  </si>
  <si>
    <t xml:space="preserve">Cantidad total de cajas </t>
  </si>
  <si>
    <t>El depósito cuenta con áreas de:</t>
  </si>
  <si>
    <t>Propiedad de la empresa</t>
  </si>
  <si>
    <t>En arriendo, administrados por la empresa</t>
  </si>
  <si>
    <t>Propiedad de un tercero contratado para almacenamiento de archivos</t>
  </si>
  <si>
    <t>Administrativa</t>
  </si>
  <si>
    <t>Clasificación/Depuración</t>
  </si>
  <si>
    <t>Descripción</t>
  </si>
  <si>
    <t>Consulta/
Reprografía</t>
  </si>
  <si>
    <t>Baño/
Cafeteria</t>
  </si>
  <si>
    <t xml:space="preserve">Observaciones Adicionales: </t>
  </si>
  <si>
    <t>7.13</t>
  </si>
  <si>
    <t>Los depósitos de archivo dan a la calle?</t>
  </si>
  <si>
    <t>7.14</t>
  </si>
  <si>
    <t>Las zonas de trabajo archivístico, consulta y prestación de servicios, están fuera de las áreas de almacenamiento y/o depósito?</t>
  </si>
  <si>
    <t>No hay Zonas</t>
  </si>
  <si>
    <t>7.15</t>
  </si>
  <si>
    <t>Las áreas técnicas cuentan con el necesario aislamiento que debe existir en cuanto a la función desarrollada (zonas de custodia, recepción, organización y tratamiento de documentos)?</t>
  </si>
  <si>
    <t>7.16</t>
  </si>
  <si>
    <t>Las áreas de depósito permiten un adecuado desplazamiento, seguridad y manipulación de la documentación?</t>
  </si>
  <si>
    <t>7.17</t>
  </si>
  <si>
    <t>Cuentan con elementos de control y aislamiento que garanticen la seguridad de los acervos documentales?</t>
  </si>
  <si>
    <t>7.18</t>
  </si>
  <si>
    <t>Las series documentales como Historias Laborales, Actas, Resoluciones y Contratos, se almacenan en las mismas áreas de depósito?</t>
  </si>
  <si>
    <t>7.19</t>
  </si>
  <si>
    <t>Las áreas de archivo cuentan con sistemas de seguridad y vigilancia?</t>
  </si>
  <si>
    <t>Tipo</t>
  </si>
  <si>
    <t>Describa</t>
  </si>
  <si>
    <t>Cámaras</t>
  </si>
  <si>
    <t>Alarmas</t>
  </si>
  <si>
    <t>Cerraduras</t>
  </si>
  <si>
    <t>Vigilancia remota</t>
  </si>
  <si>
    <t>Circuito cerrado de televisión</t>
  </si>
  <si>
    <t>Otro. Cuál?</t>
  </si>
  <si>
    <t>7.20</t>
  </si>
  <si>
    <t>Cuenta con depósitos separados para los diferentes tipos de soporte?</t>
  </si>
  <si>
    <t>Tipos de soporte</t>
  </si>
  <si>
    <t>Área (En m2)</t>
  </si>
  <si>
    <t>Papel</t>
  </si>
  <si>
    <t>Medios Magneticos</t>
  </si>
  <si>
    <t>Digital</t>
  </si>
  <si>
    <t>DEPOSITOS DE ARCHIVO</t>
  </si>
  <si>
    <t>8.1</t>
  </si>
  <si>
    <t>ILUMINACION / VENTILACION</t>
  </si>
  <si>
    <t>Los depósitos poseen iluminación natural?</t>
  </si>
  <si>
    <t>8.2</t>
  </si>
  <si>
    <t>Control de la iluminación natural:</t>
  </si>
  <si>
    <t>Elemento</t>
  </si>
  <si>
    <t>Control</t>
  </si>
  <si>
    <t>Abierta</t>
  </si>
  <si>
    <t>Sellada?</t>
  </si>
  <si>
    <t>Deterioro</t>
  </si>
  <si>
    <t>Cortinas</t>
  </si>
  <si>
    <t>Persianas</t>
  </si>
  <si>
    <t>24 horas</t>
  </si>
  <si>
    <t>Horas laborales</t>
  </si>
  <si>
    <t>Ocasional</t>
  </si>
  <si>
    <t>Rota/Otro</t>
  </si>
  <si>
    <t>Ventanas</t>
  </si>
  <si>
    <t>Por una de las ventanas crecio una rama.</t>
  </si>
  <si>
    <t>Claraboyas</t>
  </si>
  <si>
    <t>Puertas</t>
  </si>
  <si>
    <t>Puerta de vidrio</t>
  </si>
  <si>
    <t>8.3</t>
  </si>
  <si>
    <t>Los depósitos poseen iluminación artificial?</t>
  </si>
  <si>
    <t>El porcentaje de luz natural es mayor a la artificial.</t>
  </si>
  <si>
    <t>8.4</t>
  </si>
  <si>
    <t>Tipo de iluminación artificial</t>
  </si>
  <si>
    <t>Cant. Focos</t>
  </si>
  <si>
    <t>Encendida 24 horas</t>
  </si>
  <si>
    <t>Encendida Horas Laborales</t>
  </si>
  <si>
    <t>Encendida Ocasional</t>
  </si>
  <si>
    <t>Incandescente</t>
  </si>
  <si>
    <t>Se enciende cuando se busca información.</t>
  </si>
  <si>
    <t>Fluorescente</t>
  </si>
  <si>
    <t>8.5</t>
  </si>
  <si>
    <t>La iluminación incide directamente sobre la documentación y unidades de conservación?</t>
  </si>
  <si>
    <t>8.6</t>
  </si>
  <si>
    <t>Ventilación natural dada por:</t>
  </si>
  <si>
    <t>Tipo de Ventilación</t>
  </si>
  <si>
    <t>Rejillas</t>
  </si>
  <si>
    <t>Otro. Cuál? Escaleras</t>
  </si>
  <si>
    <t>8.7</t>
  </si>
  <si>
    <t>Iluminación artificial dada por:</t>
  </si>
  <si>
    <t>Ventiladores</t>
  </si>
  <si>
    <t>Aire Acondicionado</t>
  </si>
  <si>
    <t>Otro. Cuál? Ducto de ventilación</t>
  </si>
  <si>
    <t>8.8</t>
  </si>
  <si>
    <t>Las bodegas cuentan con aireación continua y la disposición de las unidades de conservación en los estantes, permite una adecuada ventilación a través de ellas?</t>
  </si>
  <si>
    <t>En el depósito de archivo de mamatoco no cuenta con aire acondicionado, la ventilación es escasa.</t>
  </si>
  <si>
    <t>8.9</t>
  </si>
  <si>
    <t>Los depósitos cuentan con sistemas de regulación de:</t>
  </si>
  <si>
    <t>Humedad Relativa</t>
  </si>
  <si>
    <t>Temperatura</t>
  </si>
  <si>
    <t>Ventilación</t>
  </si>
  <si>
    <t>Iluminación</t>
  </si>
  <si>
    <t>Filtrado de Aire</t>
  </si>
  <si>
    <t>8.10</t>
  </si>
  <si>
    <t>Medición de condiciones ambientales:</t>
  </si>
  <si>
    <t>8.11</t>
  </si>
  <si>
    <t>Humedad Relativa (Promedio) de la ubicación geográfica en que se encuentra ubicado el edificio:</t>
  </si>
  <si>
    <t>8.12</t>
  </si>
  <si>
    <t>Temperatura (Promedio) de la ubicación geográfica en que se encuentra ubicado el edificio:</t>
  </si>
  <si>
    <t>8.13</t>
  </si>
  <si>
    <t>Para la documentación que se encuentre en soporte papel, la temperatura debe estar entre 15 y 20°C. Qué medición se registra en el momento de la visita?</t>
  </si>
  <si>
    <t>8.14</t>
  </si>
  <si>
    <t>La Humedad relativa debe estar entre 45% y 60%. Qué medición se registra en el momento de la visita?</t>
  </si>
  <si>
    <t>8.15</t>
  </si>
  <si>
    <t>Para otros soportes:</t>
  </si>
  <si>
    <t>Tipo de Soporte</t>
  </si>
  <si>
    <t>Puntos de medición</t>
  </si>
  <si>
    <t>8.16</t>
  </si>
  <si>
    <t>La entrada de polvo se da por:</t>
  </si>
  <si>
    <t>Tapetes</t>
  </si>
  <si>
    <t>CONDICIONES DE PREVENCION DE DESASTRES Y MANTENIMIENTO</t>
  </si>
  <si>
    <t>9.1</t>
  </si>
  <si>
    <t>Existe un plan de prevención de desastres para la empresa?</t>
  </si>
  <si>
    <t>9.2</t>
  </si>
  <si>
    <t>Existe un plan de prevención de desastres para el archivo?</t>
  </si>
  <si>
    <t>9.3</t>
  </si>
  <si>
    <t>Control de incendios</t>
  </si>
  <si>
    <t>Cantidad</t>
  </si>
  <si>
    <t>En Funcionamiento?</t>
  </si>
  <si>
    <t>fecha ultimo mantenimiento</t>
  </si>
  <si>
    <t>9.4</t>
  </si>
  <si>
    <t>Poseen detector de incendios en el archivo?</t>
  </si>
  <si>
    <t>9.5</t>
  </si>
  <si>
    <t>Poseen extintores en las áreas del archivo?</t>
  </si>
  <si>
    <t>9.6</t>
  </si>
  <si>
    <t>Cuenta la empresa con centros de apoyo cercanos a las instalaciones del archivo?</t>
  </si>
  <si>
    <t>Cuáles?</t>
  </si>
  <si>
    <t>9.7</t>
  </si>
  <si>
    <t>La empresa cuenta con:</t>
  </si>
  <si>
    <t>Comité paritario de salud y seguridad en el trabajo</t>
  </si>
  <si>
    <t>Brigadas de Emergencia</t>
  </si>
  <si>
    <t>Planes de Evacuación</t>
  </si>
  <si>
    <t>Señalización</t>
  </si>
  <si>
    <t>9.8</t>
  </si>
  <si>
    <t>En caso de situación de emergencia, se cuenta con un plan de contingencia para continuar operando?</t>
  </si>
  <si>
    <t>9.9</t>
  </si>
  <si>
    <t>Los colaboradores del archivo cuentan con dotación para trabajar con documentos?</t>
  </si>
  <si>
    <t>Los colaboradores del archivo cuentan con elementos de protección personal (EPP) para trabajar con documentos?</t>
  </si>
  <si>
    <t>9.10</t>
  </si>
  <si>
    <t>Se ha establecido que hacer con la documentación en caso de desastre con agua?</t>
  </si>
  <si>
    <t>9.11</t>
  </si>
  <si>
    <t>Se ha establecido que hacer con la documentación en caso de desastre con fuego?</t>
  </si>
  <si>
    <t>CARACTERISTICAS DE LA DOCUMENTACION</t>
  </si>
  <si>
    <t>10.1</t>
  </si>
  <si>
    <t>Mantenimiento</t>
  </si>
  <si>
    <t>Frecuencia</t>
  </si>
  <si>
    <t>Anual</t>
  </si>
  <si>
    <t>Semestral</t>
  </si>
  <si>
    <t>Mensual</t>
  </si>
  <si>
    <t>Otro</t>
  </si>
  <si>
    <t>10.2</t>
  </si>
  <si>
    <t>Se realizan acciones de control microbiológico en áreas y/o documentos?</t>
  </si>
  <si>
    <t>Con que frecuencia:</t>
  </si>
  <si>
    <t>10.3</t>
  </si>
  <si>
    <t>Inspección de Depósito</t>
  </si>
  <si>
    <t>Material de construcción</t>
  </si>
  <si>
    <t>Estado de Conservación (Si / No)</t>
  </si>
  <si>
    <t>Grietas</t>
  </si>
  <si>
    <t>Humedad</t>
  </si>
  <si>
    <t>Insectos</t>
  </si>
  <si>
    <t>Otros</t>
  </si>
  <si>
    <t>10.4</t>
  </si>
  <si>
    <t>Bajantes a la vista?</t>
  </si>
  <si>
    <t>10.5</t>
  </si>
  <si>
    <t>Conductos de energia?</t>
  </si>
  <si>
    <t>ALMACENAMIENTO DE LA DOCUMENTACION</t>
  </si>
  <si>
    <t>11.1</t>
  </si>
  <si>
    <t>Fechas extremas de la documentación que se encuentra en los depósitos de archivo:</t>
  </si>
  <si>
    <t>11.2</t>
  </si>
  <si>
    <t>Cantidad de unidades de conservación:</t>
  </si>
  <si>
    <t>Total:</t>
  </si>
  <si>
    <t>Aproximado:</t>
  </si>
  <si>
    <t>11.3</t>
  </si>
  <si>
    <t>Las unidades de conservación para documentación con soporte papel se encuentran en:</t>
  </si>
  <si>
    <t>Cajas X200</t>
  </si>
  <si>
    <t>Cajas X300</t>
  </si>
  <si>
    <t>Cajas X500</t>
  </si>
  <si>
    <t>Carpetas</t>
  </si>
  <si>
    <t>Libros</t>
  </si>
  <si>
    <t>Legajos</t>
  </si>
  <si>
    <t>Az's</t>
  </si>
  <si>
    <t>Folder Blanco Tres Argollas</t>
  </si>
  <si>
    <t>Total Unidades Documentales:</t>
  </si>
  <si>
    <t>Total Cajas:</t>
  </si>
  <si>
    <t>11.4</t>
  </si>
  <si>
    <t>El archivo cuenta con otros tipos de documentación como:</t>
  </si>
  <si>
    <t>Fotografías</t>
  </si>
  <si>
    <t>Microfilm</t>
  </si>
  <si>
    <t>Cintas magnéticas</t>
  </si>
  <si>
    <t>Discos Opticos</t>
  </si>
  <si>
    <t>Planos</t>
  </si>
  <si>
    <t>11.5</t>
  </si>
  <si>
    <t>Con cuantos metros lineales cuenta el archivo?</t>
  </si>
  <si>
    <t>11.6</t>
  </si>
  <si>
    <t>Promedio de folios por unidades de conservación</t>
  </si>
  <si>
    <t>11.7</t>
  </si>
  <si>
    <t>La documentación se encuentra ubicada en:</t>
  </si>
  <si>
    <t>Estantería de 2.20 Mts de altura o de mayor tamaño con la debida resistencia?</t>
  </si>
  <si>
    <t>Metal</t>
  </si>
  <si>
    <t>Madera</t>
  </si>
  <si>
    <t>Cerrada?</t>
  </si>
  <si>
    <t>Abierta?</t>
  </si>
  <si>
    <t>11.8</t>
  </si>
  <si>
    <t>Disposición de la estantería en el depósito</t>
  </si>
  <si>
    <t>Paralela a los muros:</t>
  </si>
  <si>
    <t>Distancia Promedio:</t>
  </si>
  <si>
    <t>Perpendicular a los muros:</t>
  </si>
  <si>
    <t>11.9</t>
  </si>
  <si>
    <t>Distancia promedio entre estantes:</t>
  </si>
  <si>
    <t>11.10</t>
  </si>
  <si>
    <t>La documentación se encuentra ubicada en Archivadores?</t>
  </si>
  <si>
    <t>11.11</t>
  </si>
  <si>
    <t>La documentación se encuentra ubicada en Planotecas?</t>
  </si>
  <si>
    <t>11.12</t>
  </si>
  <si>
    <t>Disposición de la documentación en la estantería:</t>
  </si>
  <si>
    <t>Vertical</t>
  </si>
  <si>
    <t>Horizontal</t>
  </si>
  <si>
    <t>11.13</t>
  </si>
  <si>
    <t>Cómo se almacenan los archivos de gestión?</t>
  </si>
  <si>
    <t>La documentación se encuentra ubicada en Estantería Abierta?</t>
  </si>
  <si>
    <t>La documentación se encuentra ubicada en Estantería Cerrada?</t>
  </si>
  <si>
    <t>REQUISITOS</t>
  </si>
  <si>
    <t>12.1</t>
  </si>
  <si>
    <t>Se tiene identificada la historia de la empresa, organigramas de períodos anteriores y/o manuales de funciones obsoletos?</t>
  </si>
  <si>
    <t>12.2</t>
  </si>
  <si>
    <t>Se encuentra establecido el comité interno de archivo?</t>
  </si>
  <si>
    <t>La periodicidad de las reuniones del comité es:</t>
  </si>
  <si>
    <t>Trimestral</t>
  </si>
  <si>
    <t>SISTEMAS INTEGRADOS DE GESTIÓN</t>
  </si>
  <si>
    <t>Elaborado</t>
  </si>
  <si>
    <t>Aprobado</t>
  </si>
  <si>
    <t>Fecha de aprobación (DD/MM/AAAA)?:</t>
  </si>
  <si>
    <t>13.1</t>
  </si>
  <si>
    <t>La empresa cuenta con política de calidad?</t>
  </si>
  <si>
    <t>13.2</t>
  </si>
  <si>
    <t>La gestión documental está definida como un proceso transversal en el Sistema de Gestión de Calidad?</t>
  </si>
  <si>
    <t>13.3</t>
  </si>
  <si>
    <t>Se tienen identificados en el mapa de riesgos de la empresa lo inherentes a la gestión documental?</t>
  </si>
  <si>
    <t>13.4</t>
  </si>
  <si>
    <t>La empresa cuenta con política de gestión documental?</t>
  </si>
  <si>
    <t>13.5</t>
  </si>
  <si>
    <t>Las políticas de gestión documental se encuentran alineadas al sistema de gestión de seguridad y salud en el trabajo?</t>
  </si>
  <si>
    <t>13.6</t>
  </si>
  <si>
    <t>Las políticas de gestión documental se encuentran alineadas al sistema de gestión de medio ambiente?</t>
  </si>
  <si>
    <t>INSTRUMENTOS ARCHIVISTICOS</t>
  </si>
  <si>
    <t>14.1</t>
  </si>
  <si>
    <t>Cuadro de clasificación Documental?</t>
  </si>
  <si>
    <t>14.2</t>
  </si>
  <si>
    <t>Tablas de Retención Documental?</t>
  </si>
  <si>
    <t>14.3</t>
  </si>
  <si>
    <t>Programa de Gestión Documental?</t>
  </si>
  <si>
    <t>14.4</t>
  </si>
  <si>
    <t>Plan Institucional de Archivos?</t>
  </si>
  <si>
    <t>14.5</t>
  </si>
  <si>
    <t>Inventarios Documentales?</t>
  </si>
  <si>
    <t>14.6</t>
  </si>
  <si>
    <t>Modelo de Requisitos para la gestión de documentos electrónicos?</t>
  </si>
  <si>
    <t>14.7</t>
  </si>
  <si>
    <t>Banco Terminológico de Tipos, Series y Subseries Documentales?</t>
  </si>
  <si>
    <t>17.8</t>
  </si>
  <si>
    <t>Mapas de procesos y flujos documentales?</t>
  </si>
  <si>
    <t>14.9</t>
  </si>
  <si>
    <t>Tablas de Control de Acceso a los documentos?</t>
  </si>
  <si>
    <t>14.10</t>
  </si>
  <si>
    <t>Tablas de Valoración Documental? Que período cubren?</t>
  </si>
  <si>
    <t>14.11</t>
  </si>
  <si>
    <t>Reglamento Interno de Archivo?</t>
  </si>
  <si>
    <t>14.12</t>
  </si>
  <si>
    <t>Se ha establecido el Sistema Integrado de Conservación - SIC?</t>
  </si>
  <si>
    <t>14.13</t>
  </si>
  <si>
    <t>Se ha establecido el protocolo de digitalización?</t>
  </si>
  <si>
    <t>14.14</t>
  </si>
  <si>
    <t>Tiene establecido los registros de activos de información?</t>
  </si>
  <si>
    <t>SERVICIOS QUE PRESTA EL ARCHIVO</t>
  </si>
  <si>
    <t>El archivo presta servicios de:</t>
  </si>
  <si>
    <t>15.1</t>
  </si>
  <si>
    <t>Consulta de documentos?</t>
  </si>
  <si>
    <t>15.2</t>
  </si>
  <si>
    <t>De las consultas queda un registro estadístico manual o automatizado?</t>
  </si>
  <si>
    <t>15.3</t>
  </si>
  <si>
    <t>Cuantas consultas se atienden en promedio:</t>
  </si>
  <si>
    <t>Por mes?</t>
  </si>
  <si>
    <t>Por año?</t>
  </si>
  <si>
    <t>15.4</t>
  </si>
  <si>
    <t>El archivo cuenta con sala de consulta?</t>
  </si>
  <si>
    <t>Describa:</t>
  </si>
  <si>
    <t>15.5</t>
  </si>
  <si>
    <t>La atención de consultas se realiza a:</t>
  </si>
  <si>
    <t>Usuarios Internos</t>
  </si>
  <si>
    <t>Usuarios Externos</t>
  </si>
  <si>
    <t>15.6</t>
  </si>
  <si>
    <t>Presta servicio de Fotocopias?</t>
  </si>
  <si>
    <t>15.7</t>
  </si>
  <si>
    <t>Cuantas fotocopias se sacan en promedio:</t>
  </si>
  <si>
    <t>15.8</t>
  </si>
  <si>
    <t>El servicio de fotocopiado es atendido por personal del archivo o por personal contratista?</t>
  </si>
  <si>
    <t>15.9</t>
  </si>
  <si>
    <t>Presta servicios de Digitalización o Microfilmación?</t>
  </si>
  <si>
    <t>15.10</t>
  </si>
  <si>
    <t>El servicio de digitalización o microfilmación es atendido por personal del archivo o por personal contratista? Describa</t>
  </si>
  <si>
    <t>15.11</t>
  </si>
  <si>
    <t>Cuantos páginas o folios se digitalizan o microfilman en promedio:</t>
  </si>
  <si>
    <t>ASPECTOS ARCHIVISTICOS</t>
  </si>
  <si>
    <t>16.1</t>
  </si>
  <si>
    <t>Está organizada la documentación?</t>
  </si>
  <si>
    <t>16.2</t>
  </si>
  <si>
    <t>La documentación esta clasificada por:</t>
  </si>
  <si>
    <t>Orgánica-funcional</t>
  </si>
  <si>
    <t>Procedencia</t>
  </si>
  <si>
    <t>Temática o Asunto</t>
  </si>
  <si>
    <t>Autor</t>
  </si>
  <si>
    <t>16.3</t>
  </si>
  <si>
    <t>La documentación esta ordenada por:</t>
  </si>
  <si>
    <t>Alfabético</t>
  </si>
  <si>
    <t>Numérico</t>
  </si>
  <si>
    <t>Cronológico</t>
  </si>
  <si>
    <t>Alfanumérico</t>
  </si>
  <si>
    <t>16.4</t>
  </si>
  <si>
    <t>El archivo cuenta con instrumentos de consulta/recuperación de la información?</t>
  </si>
  <si>
    <t>Cuáles:</t>
  </si>
  <si>
    <t>Guía</t>
  </si>
  <si>
    <t>Catálogo</t>
  </si>
  <si>
    <t>Inventario</t>
  </si>
  <si>
    <t>16.5</t>
  </si>
  <si>
    <t>El inventario tiene aplicación de TRD y/o TVD?</t>
  </si>
  <si>
    <t>16.6</t>
  </si>
  <si>
    <t>Se encuentra el inventario en base de datos?</t>
  </si>
  <si>
    <t>16.7</t>
  </si>
  <si>
    <t>Han tenido pérdida de documentación?</t>
  </si>
  <si>
    <t>En reiteradas ocaciones no se ha encontrado información solicitada.</t>
  </si>
  <si>
    <t>PROGRAMA DE GESTION DOCUMENTAL</t>
  </si>
  <si>
    <t>17.1</t>
  </si>
  <si>
    <t>Aspectos Generales</t>
  </si>
  <si>
    <t>El PGD se articula con la misión de la Entidad?</t>
  </si>
  <si>
    <t>El PGD se articula con los objetivos institucionales?</t>
  </si>
  <si>
    <t>El PGD se articula con las metas estratégicas de la Entidad?</t>
  </si>
  <si>
    <t>Los procedimientos de la gestión documental están estructurados respectando los principios y procedimientos de la Ley de Transparencia y acceso a la información?</t>
  </si>
  <si>
    <t>Los procedimientos de la gestión documental están estructurados respectando los lineamientos y principios de la Ley de datos personales?</t>
  </si>
  <si>
    <t>17.2</t>
  </si>
  <si>
    <t>Alcance</t>
  </si>
  <si>
    <t>Se tiene previsto a que público debe estar dirigido el PGD? En caso afirmativo regístrelos en el formato.</t>
  </si>
  <si>
    <t>Se tiene conocimiento sobre a qué tipo de información debe ser aplicado el PGD? En caso afirmativo regístrelos en el formato.</t>
  </si>
  <si>
    <t>El PGD puede ser alineado con el plan estratégico institucional?</t>
  </si>
  <si>
    <t>El proceso de gestión documental cuenta con recursos presupuestales para garantizar su adecuado funcionamiento? En caso afirmativo indique el valor y las vigencias.</t>
  </si>
  <si>
    <t>En relación con requerimientos tecnológicos ¿La Entidad cuenta con un aplicativo de gestión documental? En caso afirmativo indique cual es y que módulos tiene.</t>
  </si>
  <si>
    <t>Se cuenta con un Sistema de Gestión de Documentos Electrónicos de Archivo – SGDEA? En caso afirmativo indicar el nombre</t>
  </si>
  <si>
    <t>Se utiliza la firma electrónica? En caso afirmativo indique cuales son los criterios de uso.</t>
  </si>
  <si>
    <t>Dentro del PGD se consideró la gestión de documentos electrónicos?</t>
  </si>
  <si>
    <t>Se tienen definidos los metadatos para los documentos electrónicos?</t>
  </si>
  <si>
    <t>PROCESOS DE LA GESTION DOCUMENTAL</t>
  </si>
  <si>
    <t>18.1</t>
  </si>
  <si>
    <t>PLANEACION DOCUMENTAL</t>
  </si>
  <si>
    <t>La Entidad ha formulado disposiciones internas tales como resoluciones, circulares y procedimientos que buscan regular la gestión documental?  En caso afirmativo regístrelos en el formato.</t>
  </si>
  <si>
    <t>Existen series documentales de preservación a largo plazo? En caso afirmativo regístrelas en el formato.</t>
  </si>
  <si>
    <t>La Entidad ha establecido en los manuales los cargos de los funcionarios autorizados para firmar la documentación?</t>
  </si>
  <si>
    <t>El área encargada de la gestión documental tiene identificados los documentos vitales de la Entidad?</t>
  </si>
  <si>
    <t>Se utilizan en la entidad certificados digitales (firmas digitales) ¿Para qué procedimientos los utilizan?</t>
  </si>
  <si>
    <t>Se identificaron documentos especiales (gráficos, sonoros, audiovisuales, microfilmados, planos)? ¿Tienen procedimientos especiales?</t>
  </si>
  <si>
    <t>La entidad ha identificado medidas de control para uso de reprografía? (fotocopiado, impresión digitalización y microfilmación)</t>
  </si>
  <si>
    <t>18.2</t>
  </si>
  <si>
    <t>PRODUCCION DOCUMENTAL</t>
  </si>
  <si>
    <t>Existe procedimiento para la producción documental?</t>
  </si>
  <si>
    <t>Están definidos los flujos de recepción de documentos?</t>
  </si>
  <si>
    <t>Existe control sobre la recepción y trámites de documentos en soportes electrónicos?</t>
  </si>
  <si>
    <t>Existen modelos para la elaboración de documentos internos y externos?</t>
  </si>
  <si>
    <t>Se tiene definido el número de copias que se generan cuando se generan documentos internos y externos?</t>
  </si>
  <si>
    <t>La Entidad lleva Consecutivo de Comunicaciones Oficiales?</t>
  </si>
  <si>
    <t>18.3</t>
  </si>
  <si>
    <t>GESTIÓN Y TRÁMITE</t>
  </si>
  <si>
    <t>Existe procedimiento para la gestión y trámite de documentos?</t>
  </si>
  <si>
    <t>La empresa cuenta con ventanilla de radicación de correspondencia? Especifique</t>
  </si>
  <si>
    <t>Se utilizan planillas de control para la entrega de documentos?</t>
  </si>
  <si>
    <t>Existen horarios definidos para la distribución de la correspondencia interna y externa?</t>
  </si>
  <si>
    <t>Existen mecanismos que garanticen el acceso a los documentos tanto en los archivos de gestión, como en el archivo central?</t>
  </si>
  <si>
    <t>Se garantiza el control y seguimiento a los trámites internos y externos y los tiempos de respuesta? En caso afirmativo de qué forma.</t>
  </si>
  <si>
    <t>Tienen procedimientos para la aplicación de la política Cero Papel?</t>
  </si>
  <si>
    <t>Existen controles de entrega de los documentos a las dependencias?</t>
  </si>
  <si>
    <t>La empresa cuenta con servicios de alerta para hacer seguimiento a los tiempos de respuesta de las comunicaciones recibidas?</t>
  </si>
  <si>
    <t>La empresa cuenta con controles para certificar la distribución de los documentos?</t>
  </si>
  <si>
    <t>18.4</t>
  </si>
  <si>
    <t>ORGANIZACIÓN DOCUMENTAL</t>
  </si>
  <si>
    <t>Existe procedimiento para la organización documental en los archivos de gestión?</t>
  </si>
  <si>
    <t>Existe procedimiento para la organización documental en los archivos centrales o inactivos?</t>
  </si>
  <si>
    <t>El archivo está organizado de acuerdo con las políticas y procedimientos de gestión documental?</t>
  </si>
  <si>
    <t>Están rotuladas las unidades de almacenamiento de acuerdo con las TRD?</t>
  </si>
  <si>
    <t>Existe archivo central?</t>
  </si>
  <si>
    <t>Existe procedimiento o política para la organización documental en el archivo central?</t>
  </si>
  <si>
    <t>Se han clasificado, ordenado, depurado, almacenado y valorado los fondos acumulados?</t>
  </si>
  <si>
    <t>Las políticas de organización del archivo contempla aspectos de preservación?</t>
  </si>
  <si>
    <t>18.5</t>
  </si>
  <si>
    <t>TRANSFERENCIA DOCUMENTAL</t>
  </si>
  <si>
    <t>Existe procedimiento para las transferencias documentales?</t>
  </si>
  <si>
    <t>Se elabora un cronograma anual de transferencias documentales primarias?</t>
  </si>
  <si>
    <t>Si no se realizan transferencias, es por falta de espacio?</t>
  </si>
  <si>
    <t>Si no se realizan transferencias, es por inexistencia del archivo central o histórico?</t>
  </si>
  <si>
    <t>Se llevan a cabo transferencias documentales secundarias? En caso afirmativo explique.</t>
  </si>
  <si>
    <t>Las áreas realizan la preparación física de las series y subseries documentales a transferir?</t>
  </si>
  <si>
    <t>¿El área responsable de validar la transferencia realiza control de calidad? En caso afirmativo, si se encuentran errores, que procedimiento se lleva a cabo.</t>
  </si>
  <si>
    <t>Se ha realizado depuración o eliminación natural previa a la transferencia?</t>
  </si>
  <si>
    <t>18.6</t>
  </si>
  <si>
    <t>DISPOSICION DE DOCUMENTOS</t>
  </si>
  <si>
    <t>Existe procedimiento para la disposición de los documentos (Eliminación, Digitalización, Archivo Histórico)?</t>
  </si>
  <si>
    <t>Hay documentos de conservación total? En caso afirmativo explique qué criterios se tienen en cuenta.</t>
  </si>
  <si>
    <t>Han eliminado documentación?</t>
  </si>
  <si>
    <t>Se cuenta con procedimiento o instructivo para realizar eliminación documental? Si la respuesta es negativa, describa como se realiza el proceso de eliminación</t>
  </si>
  <si>
    <t>Se elaboran actas de eliminación?</t>
  </si>
  <si>
    <t>Se usan medios alternativos para garantizar la conservación en un formato diferente? En caso afirmativo explique.</t>
  </si>
  <si>
    <t>18.7</t>
  </si>
  <si>
    <t>PRESERVACION A LARGO PLAZO</t>
  </si>
  <si>
    <t>Existe procedimiento para la preservación documental a largo plazo?</t>
  </si>
  <si>
    <t>Se garantiza la seguridad y conservación de la información electrónica generada por la Entidad? En caso afirmativo explique.</t>
  </si>
  <si>
    <t>Se realiza migración de información? En caso afirmativo explique</t>
  </si>
  <si>
    <t>En el archivo hay presencia de: Hongos, roedores, insectos, otros?</t>
  </si>
  <si>
    <t>Se han hecho tratamientos preventivos de conservación al archivo?</t>
  </si>
  <si>
    <t>Se han hecho tratamientos correctivos de conservación al archivo?</t>
  </si>
  <si>
    <t>Se realiza foliación de acuerdo con el instructivo del AGN?</t>
  </si>
  <si>
    <t>Se hace empaste o encuadernación?</t>
  </si>
  <si>
    <t>Los expedientes se legajan con perforación?</t>
  </si>
  <si>
    <t>Utilizan clips metálicos?</t>
  </si>
  <si>
    <t>Utilizan clips plásticos?</t>
  </si>
  <si>
    <t>Realizan reparaciones menores a los documentos?</t>
  </si>
  <si>
    <t>La documentación presenta alteraciones de tipo físico:</t>
  </si>
  <si>
    <t>Desgarro</t>
  </si>
  <si>
    <t>Fragilidad</t>
  </si>
  <si>
    <t>Cinta pegante</t>
  </si>
  <si>
    <t>Manchas</t>
  </si>
  <si>
    <t>Rasgadura</t>
  </si>
  <si>
    <t>Faltantes</t>
  </si>
  <si>
    <t>Doblez</t>
  </si>
  <si>
    <t>Fragmentación</t>
  </si>
  <si>
    <t>18.8</t>
  </si>
  <si>
    <t>VALORACION DOCUMENTAL</t>
  </si>
  <si>
    <t>Existe procedimiento para la valoración documental?</t>
  </si>
  <si>
    <t>Existe procedimiento para la actualización de las Tablas de Retención Documental?</t>
  </si>
  <si>
    <t>Existe un equipo interdisciplinario para llevar a cabo la valoración primaria y secundaria de nuevas series y subseries documentales que se integran a las tablas de retención documental? En caso afirmativo que profesionales llevan a cabo este proceso.</t>
  </si>
  <si>
    <t>19.</t>
  </si>
  <si>
    <t>Cuenta con sistemas de información como apoyo a los procesos de la Empresa</t>
  </si>
  <si>
    <t>Nombre del Sistema de Información</t>
  </si>
  <si>
    <t>Nombre de la Dependencia que lo utiliza</t>
  </si>
  <si>
    <t>Funcionalidad</t>
  </si>
  <si>
    <t xml:space="preserve">4. </t>
  </si>
  <si>
    <t xml:space="preserve">5. </t>
  </si>
  <si>
    <t>20.</t>
  </si>
  <si>
    <t>RELACIONE LOS 10 ASPECTOS QUE CONSIDERA MAS CRITICOS SOBRE LA GESTION DOCUMENTAL EN LA EMPRESA</t>
  </si>
  <si>
    <t>Responsable</t>
  </si>
  <si>
    <t>Unidad de conservación para unidades con soporte papel</t>
  </si>
  <si>
    <t>Ubicación</t>
  </si>
  <si>
    <t>X200</t>
  </si>
  <si>
    <t>X300</t>
  </si>
  <si>
    <t>AZ´s</t>
  </si>
  <si>
    <t>Folder blanco</t>
  </si>
  <si>
    <t>Tomos</t>
  </si>
  <si>
    <t>Gestión de archivos</t>
  </si>
  <si>
    <t>Deposito de archivo bloque H</t>
  </si>
  <si>
    <t>Archivos contables, historias laborales, Archivos de las escuelas, de gestión tecnologica, autoevaluación, educación continuada, centro de idiomas, admisiones, secretaria general (Antiguos).</t>
  </si>
  <si>
    <t>Deposito de archivo bloque C y B</t>
  </si>
  <si>
    <t>Archivos contables e historias laborares.</t>
  </si>
  <si>
    <t>Deposito de archivo bloque A</t>
  </si>
  <si>
    <t>Hojas de vida estudiantes</t>
  </si>
  <si>
    <t>Gestión financiera</t>
  </si>
  <si>
    <t>Archivo de gestión - Oficina de gestión financiera</t>
  </si>
  <si>
    <t>Espacio insuficiente.</t>
  </si>
  <si>
    <t>Oficina de postgrados</t>
  </si>
  <si>
    <t>Archivo de gestión - Oficina de postgrados</t>
  </si>
  <si>
    <t>No esta totalmente organizado.</t>
  </si>
  <si>
    <t>Parte trasera del auditorio</t>
  </si>
  <si>
    <t>Mal estado.</t>
  </si>
  <si>
    <t>Bienestar universitario</t>
  </si>
  <si>
    <t>Archivo de gestión - Bienestar universitario</t>
  </si>
  <si>
    <t>Desorganizado.</t>
  </si>
  <si>
    <t>Comunicación y protocolo</t>
  </si>
  <si>
    <t>Arriba de la sala de audiovisuales</t>
  </si>
  <si>
    <t>Instalaciones inadecuada, es una bodega.</t>
  </si>
  <si>
    <t>Archivo de gestión - Oficina de comunicación y protocolo</t>
  </si>
  <si>
    <t>Investigación escuela de derecho</t>
  </si>
  <si>
    <t>Archivo de gestión - oficina de investigación</t>
  </si>
  <si>
    <t>Escuela de derecho</t>
  </si>
  <si>
    <t>Archivo de gestión - Decanatura</t>
  </si>
  <si>
    <t>Rectoria</t>
  </si>
  <si>
    <t>Archivo de gestión - Rectoria</t>
  </si>
  <si>
    <t>Admisiones</t>
  </si>
  <si>
    <t>Archivo de gestión - admisiones</t>
  </si>
  <si>
    <t>Egresados</t>
  </si>
  <si>
    <t>Archivo de gestión - Oficina de egresados</t>
  </si>
  <si>
    <t>Centro de idiomas</t>
  </si>
  <si>
    <t>Archivo de gestión - Oficina centro de idiomas</t>
  </si>
  <si>
    <t>Gestión tecnologica</t>
  </si>
  <si>
    <t>Archivo de gestión - Oficina de sistemas</t>
  </si>
  <si>
    <t>Centro Médico</t>
  </si>
  <si>
    <t>Archivo de gestión - Centro médico</t>
  </si>
  <si>
    <t>Servicios generales</t>
  </si>
  <si>
    <t>Archivo de gestión - Secretaria general</t>
  </si>
  <si>
    <t>Biblioteca</t>
  </si>
  <si>
    <t>Archivo de gestión de biblioteca</t>
  </si>
  <si>
    <t>Librería</t>
  </si>
  <si>
    <t>Deposito de archivo por la cocina</t>
  </si>
  <si>
    <t>Recepción</t>
  </si>
  <si>
    <t>Archivo de gestión - Oficina de recepción</t>
  </si>
  <si>
    <t>Talento humano</t>
  </si>
  <si>
    <t>Archivo de gestión - Oficina de talento humano (Antiguo SAP)</t>
  </si>
  <si>
    <t>Consultorio juridico</t>
  </si>
  <si>
    <t>Archivo de gestión - Oficina del consultorio juridico</t>
  </si>
  <si>
    <t>Total</t>
  </si>
  <si>
    <t>Material</t>
  </si>
  <si>
    <t>Valor por unidad</t>
  </si>
  <si>
    <t>Az's Carta</t>
  </si>
  <si>
    <t>Az's Oficio</t>
  </si>
  <si>
    <t>Bolsas Plasticas Carta</t>
  </si>
  <si>
    <t>Bolsas Plasticas Oficio</t>
  </si>
  <si>
    <t>Sobres de manila carta</t>
  </si>
  <si>
    <t>Sobres de manila oficio</t>
  </si>
  <si>
    <t>Rotulos</t>
  </si>
  <si>
    <t>Resma de papel carta</t>
  </si>
  <si>
    <t>Resma de papel oficio</t>
  </si>
  <si>
    <t>Folder yute verticar</t>
  </si>
  <si>
    <t>carpeta membrete plastificada</t>
  </si>
  <si>
    <t>Tapa legajadora plastificada carta</t>
  </si>
  <si>
    <t>Tapa legajadora plastificada oficio</t>
  </si>
  <si>
    <t>Folder blanco tres argollas 0,5</t>
  </si>
  <si>
    <t>Folder blanco tres argollas 1,0</t>
  </si>
  <si>
    <t>Folder blanco tres argollas 1,5</t>
  </si>
  <si>
    <t>Folder blanco tres argollas 2,0</t>
  </si>
  <si>
    <t>V2</t>
  </si>
  <si>
    <t>Xxxxxxxxxxxxxxxx</t>
  </si>
  <si>
    <t>X años</t>
  </si>
  <si>
    <r>
      <rPr>
        <sz val="11"/>
        <color rgb="FFFF0000"/>
        <rFont val="Calibri"/>
        <family val="2"/>
      </rPr>
      <t xml:space="preserve">x </t>
    </r>
    <r>
      <rPr>
        <sz val="11"/>
        <color theme="1"/>
        <rFont val="Calibri"/>
      </rPr>
      <t>personas</t>
    </r>
  </si>
  <si>
    <t>xxxx</t>
  </si>
  <si>
    <t>x</t>
  </si>
  <si>
    <t>xx</t>
  </si>
  <si>
    <t>xxxxxxxxx</t>
  </si>
  <si>
    <t>xxxxxxxxxxx</t>
  </si>
  <si>
    <t>XXXXXXXXXXXXXXXXXXX</t>
  </si>
  <si>
    <r>
      <t xml:space="preserve">(57+5) </t>
    </r>
    <r>
      <rPr>
        <sz val="11"/>
        <color rgb="FFFF0000"/>
        <rFont val="Calibri"/>
        <family val="2"/>
      </rPr>
      <t>XXXXXXX</t>
    </r>
  </si>
  <si>
    <t xml:space="preserve">1. </t>
  </si>
  <si>
    <t xml:space="preserve">2. </t>
  </si>
  <si>
    <t xml:space="preserve">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</si>
</sst>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  <numFmt numFmtId="166" formatCode="d/m/yyyy"/>
    <numFmt numFmtId="167" formatCode="&quot;$&quot;\ #,##0_);[Red]\(&quot;$&quot;\ #,##0\)"/>
  </numFmts>
  <fonts count="17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  <font>
      <b/>
      <i/>
      <sz val="11"/>
      <color theme="1"/>
      <name val="Calibri"/>
    </font>
    <font>
      <sz val="11"/>
      <color theme="0"/>
      <name val="Calibri"/>
    </font>
    <font>
      <sz val="16"/>
      <color theme="1"/>
      <name val="Tahoma"/>
    </font>
    <font>
      <sz val="12"/>
      <color theme="1"/>
      <name val="Tahoma"/>
    </font>
    <font>
      <sz val="11"/>
      <color theme="1"/>
      <name val="Tahoma"/>
    </font>
    <font>
      <sz val="14"/>
      <color theme="1"/>
      <name val="Tahoma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</fills>
  <borders count="22">
    <border>
      <left/>
      <right/>
      <top/>
      <bottom/>
      <diagonal/>
    </border>
    <border>
      <left style="thin">
        <color rgb="FF00CCFF"/>
      </left>
      <right/>
      <top style="thin">
        <color rgb="FF00CCFF"/>
      </top>
      <bottom/>
      <diagonal/>
    </border>
    <border>
      <left/>
      <right/>
      <top style="thin">
        <color rgb="FF00CCFF"/>
      </top>
      <bottom/>
      <diagonal/>
    </border>
    <border>
      <left/>
      <right style="thin">
        <color rgb="FF00CCFF"/>
      </right>
      <top style="thin">
        <color rgb="FF00CCFF"/>
      </top>
      <bottom/>
      <diagonal/>
    </border>
    <border>
      <left style="thin">
        <color rgb="FF00CCFF"/>
      </left>
      <right style="thin">
        <color rgb="FF00CCFF"/>
      </right>
      <top style="thin">
        <color rgb="FF00CCFF"/>
      </top>
      <bottom/>
      <diagonal/>
    </border>
    <border>
      <left style="thin">
        <color rgb="FF00CCFF"/>
      </left>
      <right/>
      <top/>
      <bottom/>
      <diagonal/>
    </border>
    <border>
      <left/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 style="thin">
        <color rgb="FF00CCFF"/>
      </bottom>
      <diagonal/>
    </border>
    <border>
      <left style="thin">
        <color rgb="FF00CCFF"/>
      </left>
      <right/>
      <top/>
      <bottom style="thin">
        <color rgb="FF00CCFF"/>
      </bottom>
      <diagonal/>
    </border>
    <border>
      <left/>
      <right/>
      <top/>
      <bottom style="thin">
        <color rgb="FF00CCFF"/>
      </bottom>
      <diagonal/>
    </border>
    <border>
      <left/>
      <right style="thin">
        <color rgb="FF00CCFF"/>
      </right>
      <top/>
      <bottom style="thin">
        <color rgb="FF00CCFF"/>
      </bottom>
      <diagonal/>
    </border>
    <border>
      <left style="thin">
        <color rgb="FF00CCFF"/>
      </left>
      <right style="thin">
        <color rgb="FF00CCFF"/>
      </right>
      <top style="thin">
        <color rgb="FF00CCFF"/>
      </top>
      <bottom/>
      <diagonal/>
    </border>
    <border>
      <left style="thin">
        <color rgb="FF00CCFF"/>
      </left>
      <right/>
      <top style="thin">
        <color rgb="FF00CCFF"/>
      </top>
      <bottom style="thin">
        <color rgb="FF00CCFF"/>
      </bottom>
      <diagonal/>
    </border>
    <border>
      <left/>
      <right/>
      <top style="thin">
        <color rgb="FF00CCFF"/>
      </top>
      <bottom style="thin">
        <color rgb="FF00CCFF"/>
      </bottom>
      <diagonal/>
    </border>
    <border>
      <left/>
      <right style="thin">
        <color rgb="FF00CCFF"/>
      </right>
      <top style="thin">
        <color rgb="FF00CCFF"/>
      </top>
      <bottom style="thin">
        <color rgb="FF00CCFF"/>
      </bottom>
      <diagonal/>
    </border>
    <border>
      <left style="thin">
        <color rgb="FF00CCFF"/>
      </left>
      <right style="thin">
        <color rgb="FF00CCFF"/>
      </right>
      <top style="thin">
        <color rgb="FF00CCFF"/>
      </top>
      <bottom style="thin">
        <color rgb="FF00CCFF"/>
      </bottom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 style="thin">
        <color rgb="FF00CCF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16" fontId="1" fillId="3" borderId="17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4" borderId="21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0" applyNumberFormat="1" applyFont="1"/>
    <xf numFmtId="0" fontId="10" fillId="4" borderId="21" xfId="0" applyFont="1" applyFill="1" applyBorder="1" applyAlignment="1">
      <alignment vertical="center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 wrapText="1"/>
    </xf>
    <xf numFmtId="164" fontId="11" fillId="0" borderId="0" xfId="0" applyNumberFormat="1" applyFont="1"/>
    <xf numFmtId="0" fontId="12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166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" fillId="0" borderId="1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/>
    </xf>
    <xf numFmtId="165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/>
    </xf>
    <xf numFmtId="164" fontId="1" fillId="0" borderId="13" xfId="0" applyNumberFormat="1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9" xfId="0" applyFont="1" applyBorder="1"/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5" xfId="0" applyFont="1" applyBorder="1"/>
    <xf numFmtId="0" fontId="14" fillId="0" borderId="13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3" fillId="2" borderId="13" xfId="0" applyFont="1" applyFill="1" applyBorder="1" applyAlignment="1">
      <alignment horizontal="left" vertical="top"/>
    </xf>
    <xf numFmtId="0" fontId="12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center" wrapText="1"/>
    </xf>
    <xf numFmtId="0" fontId="16" fillId="0" borderId="14" xfId="0" applyFont="1" applyBorder="1"/>
    <xf numFmtId="0" fontId="16" fillId="0" borderId="15" xfId="0" applyFont="1" applyBorder="1"/>
    <xf numFmtId="0" fontId="15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44450</xdr:colOff>
      <xdr:row>1</xdr:row>
      <xdr:rowOff>38100</xdr:rowOff>
    </xdr:from>
    <xdr:ext cx="1714500" cy="635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" y="228600"/>
          <a:ext cx="1714500" cy="635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smar.gov.co/" TargetMode="External"/><Relationship Id="rId1" Type="http://schemas.openxmlformats.org/officeDocument/2006/relationships/hyperlink" Target="https://essmar.gov.co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2"/>
  <sheetViews>
    <sheetView tabSelected="1" zoomScale="90" zoomScaleNormal="90" workbookViewId="0">
      <selection activeCell="H16" sqref="H16:I16"/>
    </sheetView>
  </sheetViews>
  <sheetFormatPr baseColWidth="10" defaultColWidth="12.6640625" defaultRowHeight="15" customHeight="1" x14ac:dyDescent="0.3"/>
  <cols>
    <col min="1" max="1" width="5" customWidth="1"/>
    <col min="2" max="3" width="10" customWidth="1"/>
    <col min="4" max="4" width="15.1640625" customWidth="1"/>
    <col min="5" max="5" width="11.5" customWidth="1"/>
    <col min="6" max="6" width="11.75" customWidth="1"/>
    <col min="7" max="7" width="12.75" customWidth="1"/>
    <col min="8" max="8" width="12.25" customWidth="1"/>
    <col min="9" max="9" width="13.1640625" customWidth="1"/>
    <col min="10" max="10" width="10.5" customWidth="1"/>
    <col min="11" max="11" width="10.9140625" customWidth="1"/>
    <col min="12" max="12" width="10" customWidth="1"/>
    <col min="13" max="13" width="19.9140625" customWidth="1"/>
  </cols>
  <sheetData>
    <row r="1" spans="1:13" ht="15" customHeight="1" x14ac:dyDescent="0.3">
      <c r="A1" s="102"/>
      <c r="B1" s="45"/>
      <c r="C1" s="46"/>
      <c r="D1" s="56" t="s">
        <v>0</v>
      </c>
      <c r="E1" s="102" t="s">
        <v>1</v>
      </c>
      <c r="F1" s="45"/>
      <c r="G1" s="45"/>
      <c r="H1" s="45"/>
      <c r="I1" s="45"/>
      <c r="J1" s="46"/>
      <c r="K1" s="44" t="s">
        <v>2</v>
      </c>
      <c r="L1" s="46"/>
      <c r="M1" s="103" t="s">
        <v>3</v>
      </c>
    </row>
    <row r="2" spans="1:13" ht="14" x14ac:dyDescent="0.3">
      <c r="A2" s="53"/>
      <c r="B2" s="54"/>
      <c r="C2" s="55"/>
      <c r="D2" s="80"/>
      <c r="E2" s="53"/>
      <c r="F2" s="54"/>
      <c r="G2" s="54"/>
      <c r="H2" s="54"/>
      <c r="I2" s="54"/>
      <c r="J2" s="55"/>
      <c r="K2" s="53"/>
      <c r="L2" s="55"/>
      <c r="M2" s="80"/>
    </row>
    <row r="3" spans="1:13" ht="14" x14ac:dyDescent="0.3">
      <c r="A3" s="53"/>
      <c r="B3" s="54"/>
      <c r="C3" s="55"/>
      <c r="D3" s="57"/>
      <c r="E3" s="47"/>
      <c r="F3" s="48"/>
      <c r="G3" s="48"/>
      <c r="H3" s="48"/>
      <c r="I3" s="48"/>
      <c r="J3" s="49"/>
      <c r="K3" s="47"/>
      <c r="L3" s="49"/>
      <c r="M3" s="57"/>
    </row>
    <row r="4" spans="1:13" ht="15" customHeight="1" x14ac:dyDescent="0.3">
      <c r="A4" s="53"/>
      <c r="B4" s="54"/>
      <c r="C4" s="55"/>
      <c r="D4" s="56" t="s">
        <v>4</v>
      </c>
      <c r="E4" s="102" t="s">
        <v>5</v>
      </c>
      <c r="F4" s="45"/>
      <c r="G4" s="45"/>
      <c r="H4" s="45"/>
      <c r="I4" s="45"/>
      <c r="J4" s="46"/>
      <c r="K4" s="44" t="s">
        <v>6</v>
      </c>
      <c r="L4" s="46"/>
      <c r="M4" s="101" t="s">
        <v>780</v>
      </c>
    </row>
    <row r="5" spans="1:13" ht="14" x14ac:dyDescent="0.3">
      <c r="A5" s="53"/>
      <c r="B5" s="54"/>
      <c r="C5" s="55"/>
      <c r="D5" s="80"/>
      <c r="E5" s="53"/>
      <c r="F5" s="54"/>
      <c r="G5" s="54"/>
      <c r="H5" s="54"/>
      <c r="I5" s="54"/>
      <c r="J5" s="55"/>
      <c r="K5" s="53"/>
      <c r="L5" s="55"/>
      <c r="M5" s="80"/>
    </row>
    <row r="6" spans="1:13" ht="14" x14ac:dyDescent="0.3">
      <c r="A6" s="47"/>
      <c r="B6" s="48"/>
      <c r="C6" s="49"/>
      <c r="D6" s="57"/>
      <c r="E6" s="47"/>
      <c r="F6" s="48"/>
      <c r="G6" s="48"/>
      <c r="H6" s="48"/>
      <c r="I6" s="48"/>
      <c r="J6" s="49"/>
      <c r="K6" s="47"/>
      <c r="L6" s="49"/>
      <c r="M6" s="57"/>
    </row>
    <row r="7" spans="1:13" ht="14.5" x14ac:dyDescent="0.35">
      <c r="A7" s="1"/>
      <c r="B7" s="1"/>
      <c r="C7" s="1"/>
      <c r="D7" s="2"/>
      <c r="E7" s="3"/>
      <c r="F7" s="3"/>
      <c r="G7" s="3"/>
      <c r="H7" s="3"/>
      <c r="I7" s="3"/>
      <c r="J7" s="3"/>
      <c r="K7" s="2"/>
      <c r="L7" s="4"/>
      <c r="M7" s="5"/>
    </row>
    <row r="8" spans="1:13" ht="14.5" x14ac:dyDescent="0.3">
      <c r="A8" s="6" t="s">
        <v>7</v>
      </c>
      <c r="B8" s="62" t="s">
        <v>8</v>
      </c>
      <c r="C8" s="40"/>
      <c r="D8" s="40"/>
      <c r="E8" s="40"/>
      <c r="F8" s="38"/>
      <c r="G8" s="36" t="s">
        <v>785</v>
      </c>
      <c r="H8" s="36" t="s">
        <v>786</v>
      </c>
      <c r="I8" s="36" t="s">
        <v>784</v>
      </c>
      <c r="J8" s="104"/>
      <c r="K8" s="40"/>
      <c r="L8" s="40"/>
      <c r="M8" s="38"/>
    </row>
    <row r="9" spans="1:13" ht="14.5" x14ac:dyDescent="0.3">
      <c r="A9" s="8"/>
      <c r="B9" s="43" t="s">
        <v>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38"/>
    </row>
    <row r="10" spans="1:13" ht="14.5" x14ac:dyDescent="0.3">
      <c r="A10" s="8"/>
      <c r="B10" s="66" t="s">
        <v>10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8"/>
    </row>
    <row r="11" spans="1:13" ht="14.5" x14ac:dyDescent="0.3">
      <c r="A11" s="8"/>
      <c r="B11" s="10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8"/>
    </row>
    <row r="12" spans="1:13" ht="14.5" x14ac:dyDescent="0.3">
      <c r="A12" s="8" t="s">
        <v>11</v>
      </c>
      <c r="B12" s="43" t="s">
        <v>12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8"/>
    </row>
    <row r="13" spans="1:13" ht="14.5" x14ac:dyDescent="0.3">
      <c r="A13" s="8" t="s">
        <v>13</v>
      </c>
      <c r="B13" s="62" t="s">
        <v>14</v>
      </c>
      <c r="C13" s="40"/>
      <c r="D13" s="40"/>
      <c r="E13" s="40"/>
      <c r="F13" s="38"/>
      <c r="G13" s="66" t="s">
        <v>15</v>
      </c>
      <c r="H13" s="40"/>
      <c r="I13" s="40"/>
      <c r="J13" s="40"/>
      <c r="K13" s="40"/>
      <c r="L13" s="40"/>
      <c r="M13" s="38"/>
    </row>
    <row r="14" spans="1:13" ht="14.5" x14ac:dyDescent="0.3">
      <c r="A14" s="8" t="s">
        <v>16</v>
      </c>
      <c r="B14" s="62" t="s">
        <v>17</v>
      </c>
      <c r="C14" s="40"/>
      <c r="D14" s="40"/>
      <c r="E14" s="40"/>
      <c r="F14" s="38"/>
      <c r="G14" s="36" t="s">
        <v>785</v>
      </c>
      <c r="H14" s="36" t="s">
        <v>786</v>
      </c>
      <c r="I14" s="36" t="s">
        <v>784</v>
      </c>
      <c r="J14" s="89"/>
      <c r="K14" s="40"/>
      <c r="L14" s="40"/>
      <c r="M14" s="38"/>
    </row>
    <row r="15" spans="1:13" ht="14.5" x14ac:dyDescent="0.3">
      <c r="A15" s="8" t="s">
        <v>18</v>
      </c>
      <c r="B15" s="43" t="s">
        <v>19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8"/>
    </row>
    <row r="16" spans="1:13" ht="30" customHeight="1" x14ac:dyDescent="0.3">
      <c r="A16" s="8"/>
      <c r="B16" s="98" t="s">
        <v>20</v>
      </c>
      <c r="C16" s="38"/>
      <c r="D16" s="98" t="s">
        <v>21</v>
      </c>
      <c r="E16" s="38"/>
      <c r="F16" s="98" t="s">
        <v>22</v>
      </c>
      <c r="G16" s="38"/>
      <c r="H16" s="98" t="s">
        <v>23</v>
      </c>
      <c r="I16" s="38"/>
      <c r="J16" s="98" t="s">
        <v>24</v>
      </c>
      <c r="K16" s="38"/>
      <c r="L16" s="98" t="s">
        <v>25</v>
      </c>
      <c r="M16" s="38"/>
    </row>
    <row r="17" spans="1:13" ht="14.5" x14ac:dyDescent="0.3">
      <c r="A17" s="8"/>
      <c r="B17" s="98"/>
      <c r="C17" s="38"/>
      <c r="D17" s="98"/>
      <c r="E17" s="38"/>
      <c r="F17" s="98"/>
      <c r="G17" s="38"/>
      <c r="H17" s="98"/>
      <c r="I17" s="38"/>
      <c r="J17" s="98"/>
      <c r="K17" s="38"/>
      <c r="L17" s="39"/>
      <c r="M17" s="38"/>
    </row>
    <row r="18" spans="1:13" ht="14.5" x14ac:dyDescent="0.3">
      <c r="A18" s="8" t="s">
        <v>26</v>
      </c>
      <c r="B18" s="62" t="s">
        <v>27</v>
      </c>
      <c r="C18" s="40"/>
      <c r="D18" s="40"/>
      <c r="E18" s="40"/>
      <c r="F18" s="38"/>
      <c r="G18" s="106"/>
      <c r="H18" s="40"/>
      <c r="I18" s="40"/>
      <c r="J18" s="40"/>
      <c r="K18" s="40"/>
      <c r="L18" s="40"/>
      <c r="M18" s="38"/>
    </row>
    <row r="19" spans="1:13" ht="14.5" x14ac:dyDescent="0.3">
      <c r="A19" s="8" t="s">
        <v>28</v>
      </c>
      <c r="B19" s="43" t="s">
        <v>29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38"/>
    </row>
    <row r="20" spans="1:13" ht="30" customHeight="1" x14ac:dyDescent="0.3">
      <c r="A20" s="8"/>
      <c r="B20" s="98" t="s">
        <v>30</v>
      </c>
      <c r="C20" s="38"/>
      <c r="D20" s="98" t="s">
        <v>31</v>
      </c>
      <c r="E20" s="38"/>
      <c r="F20" s="98" t="s">
        <v>32</v>
      </c>
      <c r="G20" s="38"/>
      <c r="H20" s="98" t="s">
        <v>33</v>
      </c>
      <c r="I20" s="38"/>
      <c r="J20" s="98" t="s">
        <v>34</v>
      </c>
      <c r="K20" s="38"/>
      <c r="L20" s="98" t="s">
        <v>35</v>
      </c>
      <c r="M20" s="38"/>
    </row>
    <row r="21" spans="1:13" ht="15.75" customHeight="1" x14ac:dyDescent="0.3">
      <c r="A21" s="8"/>
      <c r="B21" s="100" t="s">
        <v>36</v>
      </c>
      <c r="C21" s="84"/>
      <c r="D21" s="98"/>
      <c r="E21" s="38"/>
      <c r="F21" s="99"/>
      <c r="G21" s="38"/>
      <c r="H21" s="99"/>
      <c r="I21" s="38"/>
      <c r="J21" s="98"/>
      <c r="K21" s="38"/>
      <c r="L21" s="98"/>
      <c r="M21" s="38"/>
    </row>
    <row r="22" spans="1:13" ht="15.75" customHeight="1" x14ac:dyDescent="0.3">
      <c r="A22" s="8"/>
      <c r="B22" s="98" t="s">
        <v>37</v>
      </c>
      <c r="C22" s="40"/>
      <c r="D22" s="40"/>
      <c r="E22" s="40"/>
      <c r="F22" s="38"/>
      <c r="G22" s="105"/>
      <c r="H22" s="40"/>
      <c r="I22" s="40"/>
      <c r="J22" s="40"/>
      <c r="K22" s="40"/>
      <c r="L22" s="40"/>
      <c r="M22" s="38"/>
    </row>
    <row r="23" spans="1:13" ht="15.75" customHeight="1" x14ac:dyDescent="0.3">
      <c r="A23" s="8" t="s">
        <v>38</v>
      </c>
      <c r="B23" s="43" t="s">
        <v>39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38"/>
    </row>
    <row r="24" spans="1:13" ht="15.75" customHeight="1" x14ac:dyDescent="0.3">
      <c r="A24" s="8"/>
      <c r="B24" s="98" t="s">
        <v>40</v>
      </c>
      <c r="C24" s="38"/>
      <c r="D24" s="98" t="s">
        <v>41</v>
      </c>
      <c r="E24" s="38"/>
      <c r="F24" s="98" t="s">
        <v>42</v>
      </c>
      <c r="G24" s="38"/>
      <c r="H24" s="98" t="s">
        <v>43</v>
      </c>
      <c r="I24" s="38"/>
      <c r="J24" s="98" t="s">
        <v>44</v>
      </c>
      <c r="K24" s="38"/>
      <c r="L24" s="98" t="s">
        <v>45</v>
      </c>
      <c r="M24" s="38"/>
    </row>
    <row r="25" spans="1:13" ht="15.75" customHeight="1" x14ac:dyDescent="0.3">
      <c r="A25" s="8"/>
      <c r="B25" s="98"/>
      <c r="C25" s="38"/>
      <c r="D25" s="99"/>
      <c r="E25" s="38"/>
      <c r="F25" s="99"/>
      <c r="G25" s="38"/>
      <c r="H25" s="100" t="s">
        <v>36</v>
      </c>
      <c r="I25" s="84"/>
      <c r="J25" s="98"/>
      <c r="K25" s="38"/>
      <c r="L25" s="98"/>
      <c r="M25" s="38"/>
    </row>
    <row r="26" spans="1:13" ht="15.75" customHeight="1" x14ac:dyDescent="0.3">
      <c r="A26" s="8" t="s">
        <v>46</v>
      </c>
      <c r="B26" s="62" t="s">
        <v>47</v>
      </c>
      <c r="C26" s="40"/>
      <c r="D26" s="40"/>
      <c r="E26" s="40"/>
      <c r="F26" s="38"/>
      <c r="G26" s="50" t="s">
        <v>48</v>
      </c>
      <c r="H26" s="40"/>
      <c r="I26" s="40"/>
      <c r="J26" s="40"/>
      <c r="K26" s="40"/>
      <c r="L26" s="40"/>
      <c r="M26" s="38"/>
    </row>
    <row r="27" spans="1:13" ht="15.75" customHeight="1" x14ac:dyDescent="0.3">
      <c r="A27" s="8" t="s">
        <v>49</v>
      </c>
      <c r="B27" s="62" t="s">
        <v>50</v>
      </c>
      <c r="C27" s="40"/>
      <c r="D27" s="40"/>
      <c r="E27" s="40"/>
      <c r="F27" s="38"/>
      <c r="G27" s="82">
        <v>19</v>
      </c>
      <c r="H27" s="83"/>
      <c r="I27" s="83"/>
      <c r="J27" s="83"/>
      <c r="K27" s="83"/>
      <c r="L27" s="83"/>
      <c r="M27" s="84"/>
    </row>
    <row r="28" spans="1:13" ht="16.5" customHeight="1" x14ac:dyDescent="0.3">
      <c r="A28" s="8" t="s">
        <v>51</v>
      </c>
      <c r="B28" s="43" t="s">
        <v>52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38"/>
    </row>
    <row r="29" spans="1:13" ht="15.75" customHeight="1" x14ac:dyDescent="0.3">
      <c r="A29" s="8"/>
      <c r="B29" s="42" t="s">
        <v>53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38"/>
    </row>
    <row r="30" spans="1:13" ht="15.75" customHeight="1" x14ac:dyDescent="0.3">
      <c r="A30" s="8" t="s">
        <v>54</v>
      </c>
      <c r="B30" s="43" t="s">
        <v>55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38"/>
    </row>
    <row r="31" spans="1:13" ht="15.75" customHeight="1" x14ac:dyDescent="0.3">
      <c r="A31" s="8"/>
      <c r="B31" s="66" t="s">
        <v>56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8"/>
    </row>
    <row r="32" spans="1:13" ht="15.75" customHeight="1" x14ac:dyDescent="0.3">
      <c r="A32" s="8"/>
      <c r="B32" s="66" t="s">
        <v>57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38"/>
    </row>
    <row r="33" spans="1:13" ht="15.75" customHeight="1" x14ac:dyDescent="0.3">
      <c r="A33" s="8"/>
      <c r="B33" s="66" t="s">
        <v>58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38"/>
    </row>
    <row r="34" spans="1:13" ht="15.75" customHeight="1" x14ac:dyDescent="0.3">
      <c r="A34" s="8"/>
      <c r="B34" s="66" t="s">
        <v>59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38"/>
    </row>
    <row r="35" spans="1:13" ht="15.75" customHeight="1" x14ac:dyDescent="0.3">
      <c r="A35" s="8"/>
      <c r="B35" s="66" t="s">
        <v>60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38"/>
    </row>
    <row r="36" spans="1:13" ht="15.75" customHeight="1" x14ac:dyDescent="0.3">
      <c r="A36" s="8"/>
      <c r="B36" s="66" t="s">
        <v>61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38"/>
    </row>
    <row r="37" spans="1:13" ht="15.75" customHeight="1" x14ac:dyDescent="0.3">
      <c r="A37" s="8"/>
      <c r="B37" s="66" t="s">
        <v>62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38"/>
    </row>
    <row r="38" spans="1:13" ht="15.75" customHeight="1" x14ac:dyDescent="0.3">
      <c r="A38" s="8"/>
      <c r="B38" s="66" t="s">
        <v>63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38"/>
    </row>
    <row r="39" spans="1:13" ht="15.75" customHeight="1" x14ac:dyDescent="0.3">
      <c r="A39" s="8"/>
      <c r="B39" s="66" t="s">
        <v>64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38"/>
    </row>
    <row r="40" spans="1:13" ht="15.75" customHeight="1" x14ac:dyDescent="0.3">
      <c r="A40" s="8">
        <v>3</v>
      </c>
      <c r="B40" s="43" t="s">
        <v>65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38"/>
    </row>
    <row r="41" spans="1:13" ht="15" customHeight="1" x14ac:dyDescent="0.3">
      <c r="A41" s="8" t="s">
        <v>66</v>
      </c>
      <c r="B41" s="62" t="s">
        <v>67</v>
      </c>
      <c r="C41" s="40"/>
      <c r="D41" s="40"/>
      <c r="E41" s="40"/>
      <c r="F41" s="38"/>
      <c r="G41" s="42" t="s">
        <v>68</v>
      </c>
      <c r="H41" s="40"/>
      <c r="I41" s="40"/>
      <c r="J41" s="40"/>
      <c r="K41" s="40"/>
      <c r="L41" s="40"/>
      <c r="M41" s="38"/>
    </row>
    <row r="42" spans="1:13" ht="15.75" customHeight="1" x14ac:dyDescent="0.3">
      <c r="A42" s="8" t="s">
        <v>69</v>
      </c>
      <c r="B42" s="62" t="s">
        <v>70</v>
      </c>
      <c r="C42" s="38"/>
      <c r="D42" s="62"/>
      <c r="E42" s="40"/>
      <c r="F42" s="38"/>
      <c r="G42" s="43" t="s">
        <v>71</v>
      </c>
      <c r="H42" s="38"/>
      <c r="I42" s="90" t="s">
        <v>72</v>
      </c>
      <c r="J42" s="40"/>
      <c r="K42" s="40"/>
      <c r="L42" s="40"/>
      <c r="M42" s="38"/>
    </row>
    <row r="43" spans="1:13" ht="15.75" customHeight="1" x14ac:dyDescent="0.3">
      <c r="A43" s="8" t="s">
        <v>73</v>
      </c>
      <c r="B43" s="64" t="s">
        <v>74</v>
      </c>
      <c r="C43" s="45"/>
      <c r="D43" s="45"/>
      <c r="E43" s="45"/>
      <c r="F43" s="46"/>
      <c r="G43" s="9" t="s">
        <v>75</v>
      </c>
      <c r="H43" s="9" t="s">
        <v>76</v>
      </c>
      <c r="I43" s="65"/>
      <c r="J43" s="45"/>
      <c r="K43" s="45"/>
      <c r="L43" s="45"/>
      <c r="M43" s="46"/>
    </row>
    <row r="44" spans="1:13" ht="15.75" customHeight="1" x14ac:dyDescent="0.3">
      <c r="A44" s="8"/>
      <c r="B44" s="47"/>
      <c r="C44" s="48"/>
      <c r="D44" s="48"/>
      <c r="E44" s="48"/>
      <c r="F44" s="49"/>
      <c r="G44" s="7"/>
      <c r="H44" s="10"/>
      <c r="I44" s="47"/>
      <c r="J44" s="48"/>
      <c r="K44" s="48"/>
      <c r="L44" s="48"/>
      <c r="M44" s="49"/>
    </row>
    <row r="45" spans="1:13" ht="15.75" customHeight="1" x14ac:dyDescent="0.3">
      <c r="A45" s="8" t="s">
        <v>77</v>
      </c>
      <c r="B45" s="43" t="s">
        <v>78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38"/>
    </row>
    <row r="46" spans="1:13" ht="15" customHeight="1" x14ac:dyDescent="0.3">
      <c r="A46" s="8"/>
      <c r="B46" s="86" t="s">
        <v>79</v>
      </c>
      <c r="C46" s="40"/>
      <c r="D46" s="40"/>
      <c r="E46" s="40"/>
      <c r="F46" s="38"/>
      <c r="G46" s="86" t="s">
        <v>80</v>
      </c>
      <c r="H46" s="40"/>
      <c r="I46" s="40"/>
      <c r="J46" s="40"/>
      <c r="K46" s="38"/>
      <c r="L46" s="86" t="s">
        <v>81</v>
      </c>
      <c r="M46" s="38"/>
    </row>
    <row r="47" spans="1:13" ht="15" customHeight="1" x14ac:dyDescent="0.35">
      <c r="A47" s="8"/>
      <c r="B47" s="93" t="s">
        <v>82</v>
      </c>
      <c r="C47" s="40"/>
      <c r="D47" s="40"/>
      <c r="E47" s="40"/>
      <c r="F47" s="38"/>
      <c r="G47" s="95" t="s">
        <v>788</v>
      </c>
      <c r="H47" s="83"/>
      <c r="I47" s="83"/>
      <c r="J47" s="83"/>
      <c r="K47" s="84"/>
      <c r="L47" s="95" t="s">
        <v>787</v>
      </c>
      <c r="M47" s="84"/>
    </row>
    <row r="48" spans="1:13" ht="15" customHeight="1" x14ac:dyDescent="0.3">
      <c r="A48" s="8"/>
      <c r="B48" s="96"/>
      <c r="C48" s="40"/>
      <c r="D48" s="40"/>
      <c r="E48" s="40"/>
      <c r="F48" s="38"/>
      <c r="G48" s="96"/>
      <c r="H48" s="40"/>
      <c r="I48" s="40"/>
      <c r="J48" s="40"/>
      <c r="K48" s="38"/>
      <c r="L48" s="96"/>
      <c r="M48" s="38"/>
    </row>
    <row r="49" spans="1:13" ht="15" customHeight="1" x14ac:dyDescent="0.35">
      <c r="A49" s="8"/>
      <c r="B49" s="97"/>
      <c r="C49" s="40"/>
      <c r="D49" s="40"/>
      <c r="E49" s="40"/>
      <c r="F49" s="38"/>
      <c r="G49" s="97"/>
      <c r="H49" s="40"/>
      <c r="I49" s="40"/>
      <c r="J49" s="40"/>
      <c r="K49" s="38"/>
      <c r="L49" s="97"/>
      <c r="M49" s="38"/>
    </row>
    <row r="50" spans="1:13" ht="15.75" customHeight="1" x14ac:dyDescent="0.3">
      <c r="A50" s="8">
        <v>4</v>
      </c>
      <c r="B50" s="43" t="s">
        <v>83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38"/>
    </row>
    <row r="51" spans="1:13" ht="15.75" customHeight="1" x14ac:dyDescent="0.3">
      <c r="A51" s="8" t="s">
        <v>84</v>
      </c>
      <c r="B51" s="62" t="s">
        <v>85</v>
      </c>
      <c r="C51" s="40"/>
      <c r="D51" s="40"/>
      <c r="E51" s="40"/>
      <c r="F51" s="38"/>
      <c r="G51" s="88" t="s">
        <v>789</v>
      </c>
      <c r="H51" s="83"/>
      <c r="I51" s="83"/>
      <c r="J51" s="83"/>
      <c r="K51" s="83"/>
      <c r="L51" s="83"/>
      <c r="M51" s="84"/>
    </row>
    <row r="52" spans="1:13" ht="15.75" customHeight="1" x14ac:dyDescent="0.3">
      <c r="A52" s="8"/>
      <c r="B52" s="62" t="s">
        <v>86</v>
      </c>
      <c r="C52" s="38"/>
      <c r="D52" s="50" t="s">
        <v>87</v>
      </c>
      <c r="E52" s="40"/>
      <c r="F52" s="38"/>
      <c r="G52" s="43" t="s">
        <v>88</v>
      </c>
      <c r="H52" s="38"/>
      <c r="I52" s="89" t="s">
        <v>89</v>
      </c>
      <c r="J52" s="40"/>
      <c r="K52" s="40"/>
      <c r="L52" s="40"/>
      <c r="M52" s="38"/>
    </row>
    <row r="53" spans="1:13" ht="15.75" customHeight="1" x14ac:dyDescent="0.3">
      <c r="A53" s="8" t="s">
        <v>90</v>
      </c>
      <c r="B53" s="62" t="s">
        <v>70</v>
      </c>
      <c r="C53" s="38"/>
      <c r="D53" s="77" t="s">
        <v>790</v>
      </c>
      <c r="E53" s="40"/>
      <c r="F53" s="38"/>
      <c r="G53" s="43" t="s">
        <v>71</v>
      </c>
      <c r="H53" s="38"/>
      <c r="I53" s="90" t="s">
        <v>72</v>
      </c>
      <c r="J53" s="40"/>
      <c r="K53" s="40"/>
      <c r="L53" s="40"/>
      <c r="M53" s="38"/>
    </row>
    <row r="54" spans="1:13" ht="15.75" customHeight="1" x14ac:dyDescent="0.3">
      <c r="A54" s="8" t="s">
        <v>91</v>
      </c>
      <c r="B54" s="64" t="s">
        <v>92</v>
      </c>
      <c r="C54" s="45"/>
      <c r="D54" s="45"/>
      <c r="E54" s="45"/>
      <c r="F54" s="46"/>
      <c r="G54" s="43" t="s">
        <v>93</v>
      </c>
      <c r="H54" s="38"/>
      <c r="I54" s="43" t="s">
        <v>94</v>
      </c>
      <c r="J54" s="40"/>
      <c r="K54" s="38"/>
      <c r="L54" s="43" t="s">
        <v>95</v>
      </c>
      <c r="M54" s="38"/>
    </row>
    <row r="55" spans="1:13" ht="15.75" customHeight="1" x14ac:dyDescent="0.3">
      <c r="A55" s="8"/>
      <c r="B55" s="47"/>
      <c r="C55" s="48"/>
      <c r="D55" s="48"/>
      <c r="E55" s="48"/>
      <c r="F55" s="49"/>
      <c r="G55" s="50"/>
      <c r="H55" s="38"/>
      <c r="I55" s="50"/>
      <c r="J55" s="40"/>
      <c r="K55" s="38"/>
      <c r="L55" s="50"/>
      <c r="M55" s="38"/>
    </row>
    <row r="56" spans="1:13" ht="15.75" customHeight="1" x14ac:dyDescent="0.3">
      <c r="A56" s="8" t="s">
        <v>96</v>
      </c>
      <c r="B56" s="64" t="s">
        <v>97</v>
      </c>
      <c r="C56" s="45"/>
      <c r="D56" s="45"/>
      <c r="E56" s="45"/>
      <c r="F56" s="46"/>
      <c r="G56" s="9" t="s">
        <v>75</v>
      </c>
      <c r="H56" s="9" t="s">
        <v>76</v>
      </c>
      <c r="I56" s="91"/>
      <c r="J56" s="45"/>
      <c r="K56" s="46"/>
      <c r="L56" s="92"/>
      <c r="M56" s="46"/>
    </row>
    <row r="57" spans="1:13" ht="15.75" customHeight="1" x14ac:dyDescent="0.3">
      <c r="A57" s="8"/>
      <c r="B57" s="47"/>
      <c r="C57" s="48"/>
      <c r="D57" s="48"/>
      <c r="E57" s="48"/>
      <c r="F57" s="49"/>
      <c r="G57" s="7"/>
      <c r="H57" s="10"/>
      <c r="I57" s="47"/>
      <c r="J57" s="48"/>
      <c r="K57" s="49"/>
      <c r="L57" s="47"/>
      <c r="M57" s="49"/>
    </row>
    <row r="58" spans="1:13" ht="15.75" customHeight="1" x14ac:dyDescent="0.3">
      <c r="A58" s="8" t="s">
        <v>98</v>
      </c>
      <c r="B58" s="43" t="s">
        <v>99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38"/>
    </row>
    <row r="59" spans="1:13" ht="15.75" customHeight="1" x14ac:dyDescent="0.3">
      <c r="A59" s="8"/>
      <c r="B59" s="86" t="s">
        <v>100</v>
      </c>
      <c r="C59" s="40"/>
      <c r="D59" s="40"/>
      <c r="E59" s="40"/>
      <c r="F59" s="38"/>
      <c r="G59" s="86" t="s">
        <v>101</v>
      </c>
      <c r="H59" s="40"/>
      <c r="I59" s="40"/>
      <c r="J59" s="40"/>
      <c r="K59" s="38"/>
      <c r="L59" s="86" t="s">
        <v>102</v>
      </c>
      <c r="M59" s="38"/>
    </row>
    <row r="60" spans="1:13" ht="15.75" customHeight="1" x14ac:dyDescent="0.35">
      <c r="A60" s="8"/>
      <c r="B60" s="93" t="s">
        <v>103</v>
      </c>
      <c r="C60" s="40"/>
      <c r="D60" s="40"/>
      <c r="E60" s="40"/>
      <c r="F60" s="38"/>
      <c r="G60" s="93"/>
      <c r="H60" s="40"/>
      <c r="I60" s="40"/>
      <c r="J60" s="40"/>
      <c r="K60" s="38"/>
      <c r="L60" s="93"/>
      <c r="M60" s="38"/>
    </row>
    <row r="61" spans="1:13" ht="15.75" customHeight="1" x14ac:dyDescent="0.35">
      <c r="A61" s="8"/>
      <c r="B61" s="93"/>
      <c r="C61" s="40"/>
      <c r="D61" s="40"/>
      <c r="E61" s="40"/>
      <c r="F61" s="38"/>
      <c r="G61" s="93"/>
      <c r="H61" s="40"/>
      <c r="I61" s="40"/>
      <c r="J61" s="40"/>
      <c r="K61" s="38"/>
      <c r="L61" s="93"/>
      <c r="M61" s="38"/>
    </row>
    <row r="62" spans="1:13" ht="15.75" customHeight="1" x14ac:dyDescent="0.3">
      <c r="A62" s="8">
        <v>5</v>
      </c>
      <c r="B62" s="43" t="s">
        <v>104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38"/>
    </row>
    <row r="63" spans="1:13" ht="15" customHeight="1" x14ac:dyDescent="0.3">
      <c r="A63" s="8" t="s">
        <v>105</v>
      </c>
      <c r="B63" s="51" t="s">
        <v>106</v>
      </c>
      <c r="C63" s="45"/>
      <c r="D63" s="45"/>
      <c r="E63" s="45"/>
      <c r="F63" s="46"/>
      <c r="G63" s="9" t="s">
        <v>75</v>
      </c>
      <c r="H63" s="9" t="s">
        <v>76</v>
      </c>
      <c r="I63" s="94" t="s">
        <v>107</v>
      </c>
      <c r="J63" s="40"/>
      <c r="K63" s="40"/>
      <c r="L63" s="40"/>
      <c r="M63" s="38"/>
    </row>
    <row r="64" spans="1:13" ht="15.75" customHeight="1" x14ac:dyDescent="0.3">
      <c r="A64" s="8"/>
      <c r="B64" s="47"/>
      <c r="C64" s="48"/>
      <c r="D64" s="48"/>
      <c r="E64" s="48"/>
      <c r="F64" s="49"/>
      <c r="G64" s="7"/>
      <c r="H64" s="7"/>
      <c r="I64" s="66"/>
      <c r="J64" s="40"/>
      <c r="K64" s="40"/>
      <c r="L64" s="40"/>
      <c r="M64" s="38"/>
    </row>
    <row r="65" spans="1:13" ht="15.75" customHeight="1" x14ac:dyDescent="0.3">
      <c r="A65" s="8" t="s">
        <v>108</v>
      </c>
      <c r="B65" s="51" t="s">
        <v>109</v>
      </c>
      <c r="C65" s="45"/>
      <c r="D65" s="45"/>
      <c r="E65" s="45"/>
      <c r="F65" s="46"/>
      <c r="G65" s="7"/>
      <c r="H65" s="11"/>
      <c r="I65" s="7"/>
      <c r="J65" s="7"/>
      <c r="K65" s="7"/>
      <c r="L65" s="7"/>
      <c r="M65" s="7"/>
    </row>
    <row r="66" spans="1:13" ht="15.75" customHeight="1" x14ac:dyDescent="0.3">
      <c r="A66" s="8"/>
      <c r="B66" s="47"/>
      <c r="C66" s="48"/>
      <c r="D66" s="48"/>
      <c r="E66" s="48"/>
      <c r="F66" s="49"/>
      <c r="G66" s="7"/>
      <c r="H66" s="11"/>
      <c r="I66" s="7"/>
      <c r="J66" s="7"/>
      <c r="K66" s="7"/>
      <c r="L66" s="7"/>
      <c r="M66" s="7"/>
    </row>
    <row r="67" spans="1:13" ht="16.5" customHeight="1" x14ac:dyDescent="0.3">
      <c r="A67" s="8" t="s">
        <v>110</v>
      </c>
      <c r="B67" s="62" t="s">
        <v>111</v>
      </c>
      <c r="C67" s="40"/>
      <c r="D67" s="40"/>
      <c r="E67" s="40"/>
      <c r="F67" s="38"/>
      <c r="G67" s="50"/>
      <c r="H67" s="40"/>
      <c r="I67" s="40"/>
      <c r="J67" s="40"/>
      <c r="K67" s="40"/>
      <c r="L67" s="40"/>
      <c r="M67" s="38"/>
    </row>
    <row r="68" spans="1:13" ht="15" customHeight="1" x14ac:dyDescent="0.3">
      <c r="A68" s="8" t="s">
        <v>112</v>
      </c>
      <c r="B68" s="51" t="s">
        <v>113</v>
      </c>
      <c r="C68" s="45"/>
      <c r="D68" s="45"/>
      <c r="E68" s="45"/>
      <c r="F68" s="46"/>
      <c r="G68" s="9" t="s">
        <v>75</v>
      </c>
      <c r="H68" s="9" t="s">
        <v>76</v>
      </c>
      <c r="I68" s="43" t="s">
        <v>114</v>
      </c>
      <c r="J68" s="40"/>
      <c r="K68" s="40"/>
      <c r="L68" s="40"/>
      <c r="M68" s="38"/>
    </row>
    <row r="69" spans="1:13" ht="15.75" customHeight="1" x14ac:dyDescent="0.3">
      <c r="A69" s="8"/>
      <c r="B69" s="47"/>
      <c r="C69" s="48"/>
      <c r="D69" s="48"/>
      <c r="E69" s="48"/>
      <c r="F69" s="49"/>
      <c r="G69" s="7"/>
      <c r="H69" s="7"/>
      <c r="I69" s="66"/>
      <c r="J69" s="40"/>
      <c r="K69" s="40"/>
      <c r="L69" s="40"/>
      <c r="M69" s="38"/>
    </row>
    <row r="70" spans="1:13" ht="15.75" customHeight="1" x14ac:dyDescent="0.3">
      <c r="A70" s="8" t="s">
        <v>115</v>
      </c>
      <c r="B70" s="64" t="s">
        <v>116</v>
      </c>
      <c r="C70" s="45"/>
      <c r="D70" s="45"/>
      <c r="E70" s="45"/>
      <c r="F70" s="46"/>
      <c r="G70" s="12" t="s">
        <v>117</v>
      </c>
      <c r="H70" s="66"/>
      <c r="I70" s="40"/>
      <c r="J70" s="40"/>
      <c r="K70" s="40"/>
      <c r="L70" s="40"/>
      <c r="M70" s="38"/>
    </row>
    <row r="71" spans="1:13" ht="15.75" customHeight="1" x14ac:dyDescent="0.3">
      <c r="A71" s="8"/>
      <c r="B71" s="47"/>
      <c r="C71" s="48"/>
      <c r="D71" s="48"/>
      <c r="E71" s="48"/>
      <c r="F71" s="49"/>
      <c r="G71" s="12" t="s">
        <v>118</v>
      </c>
      <c r="H71" s="66"/>
      <c r="I71" s="40"/>
      <c r="J71" s="40"/>
      <c r="K71" s="40"/>
      <c r="L71" s="40"/>
      <c r="M71" s="38"/>
    </row>
    <row r="72" spans="1:13" ht="15.75" customHeight="1" x14ac:dyDescent="0.3">
      <c r="A72" s="8" t="s">
        <v>119</v>
      </c>
      <c r="B72" s="51" t="s">
        <v>120</v>
      </c>
      <c r="C72" s="45"/>
      <c r="D72" s="45"/>
      <c r="E72" s="45"/>
      <c r="F72" s="46"/>
      <c r="G72" s="12" t="s">
        <v>117</v>
      </c>
      <c r="H72" s="88" t="s">
        <v>781</v>
      </c>
      <c r="I72" s="83"/>
      <c r="J72" s="83"/>
      <c r="K72" s="83"/>
      <c r="L72" s="83"/>
      <c r="M72" s="84"/>
    </row>
    <row r="73" spans="1:13" ht="15.75" customHeight="1" x14ac:dyDescent="0.3">
      <c r="A73" s="8"/>
      <c r="B73" s="47"/>
      <c r="C73" s="48"/>
      <c r="D73" s="48"/>
      <c r="E73" s="48"/>
      <c r="F73" s="49"/>
      <c r="G73" s="12" t="s">
        <v>118</v>
      </c>
      <c r="H73" s="66" t="s">
        <v>121</v>
      </c>
      <c r="I73" s="40"/>
      <c r="J73" s="40"/>
      <c r="K73" s="40"/>
      <c r="L73" s="40"/>
      <c r="M73" s="38"/>
    </row>
    <row r="74" spans="1:13" ht="15.75" customHeight="1" x14ac:dyDescent="0.3">
      <c r="A74" s="8" t="s">
        <v>122</v>
      </c>
      <c r="B74" s="62" t="s">
        <v>123</v>
      </c>
      <c r="C74" s="40"/>
      <c r="D74" s="40"/>
      <c r="E74" s="40"/>
      <c r="F74" s="38"/>
      <c r="G74" s="66" t="s">
        <v>124</v>
      </c>
      <c r="H74" s="40"/>
      <c r="I74" s="40"/>
      <c r="J74" s="40"/>
      <c r="K74" s="40"/>
      <c r="L74" s="40"/>
      <c r="M74" s="38"/>
    </row>
    <row r="75" spans="1:13" ht="15.75" customHeight="1" x14ac:dyDescent="0.3">
      <c r="A75" s="8" t="s">
        <v>125</v>
      </c>
      <c r="B75" s="64" t="s">
        <v>126</v>
      </c>
      <c r="C75" s="45"/>
      <c r="D75" s="45"/>
      <c r="E75" s="45"/>
      <c r="F75" s="46"/>
      <c r="G75" s="39" t="s">
        <v>127</v>
      </c>
      <c r="H75" s="40"/>
      <c r="I75" s="38"/>
      <c r="J75" s="39" t="s">
        <v>128</v>
      </c>
      <c r="K75" s="38"/>
      <c r="L75" s="39" t="s">
        <v>129</v>
      </c>
      <c r="M75" s="38"/>
    </row>
    <row r="76" spans="1:13" ht="15.75" customHeight="1" x14ac:dyDescent="0.3">
      <c r="A76" s="8"/>
      <c r="B76" s="47"/>
      <c r="C76" s="48"/>
      <c r="D76" s="48"/>
      <c r="E76" s="48"/>
      <c r="F76" s="49"/>
      <c r="G76" s="87" t="s">
        <v>36</v>
      </c>
      <c r="H76" s="83"/>
      <c r="I76" s="84"/>
      <c r="J76" s="50"/>
      <c r="K76" s="38"/>
      <c r="L76" s="39"/>
      <c r="M76" s="38"/>
    </row>
    <row r="77" spans="1:13" ht="15.75" customHeight="1" x14ac:dyDescent="0.3">
      <c r="A77" s="8" t="s">
        <v>130</v>
      </c>
      <c r="B77" s="64" t="s">
        <v>131</v>
      </c>
      <c r="C77" s="45"/>
      <c r="D77" s="45"/>
      <c r="E77" s="45"/>
      <c r="F77" s="46"/>
      <c r="G77" s="39" t="s">
        <v>132</v>
      </c>
      <c r="H77" s="40"/>
      <c r="I77" s="38"/>
      <c r="J77" s="39" t="s">
        <v>133</v>
      </c>
      <c r="K77" s="40"/>
      <c r="L77" s="40"/>
      <c r="M77" s="38"/>
    </row>
    <row r="78" spans="1:13" ht="15.75" customHeight="1" x14ac:dyDescent="0.3">
      <c r="A78" s="8"/>
      <c r="B78" s="47"/>
      <c r="C78" s="48"/>
      <c r="D78" s="48"/>
      <c r="E78" s="48"/>
      <c r="F78" s="49"/>
      <c r="G78" s="87" t="s">
        <v>782</v>
      </c>
      <c r="H78" s="83"/>
      <c r="I78" s="84"/>
      <c r="J78" s="82" t="s">
        <v>782</v>
      </c>
      <c r="K78" s="83"/>
      <c r="L78" s="83"/>
      <c r="M78" s="84"/>
    </row>
    <row r="79" spans="1:13" ht="15.75" customHeight="1" x14ac:dyDescent="0.3">
      <c r="A79" s="8" t="s">
        <v>134</v>
      </c>
      <c r="B79" s="43" t="s">
        <v>135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38"/>
    </row>
    <row r="80" spans="1:13" ht="29.25" customHeight="1" x14ac:dyDescent="0.3">
      <c r="A80" s="8"/>
      <c r="B80" s="42" t="s">
        <v>136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38"/>
    </row>
    <row r="81" spans="1:13" ht="15.75" customHeight="1" x14ac:dyDescent="0.3">
      <c r="A81" s="8"/>
      <c r="B81" s="42" t="s">
        <v>11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38"/>
    </row>
    <row r="82" spans="1:13" ht="15.75" customHeight="1" x14ac:dyDescent="0.3">
      <c r="A82" s="8"/>
      <c r="B82" s="66" t="s">
        <v>137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38"/>
    </row>
    <row r="83" spans="1:13" ht="15.75" customHeight="1" x14ac:dyDescent="0.3">
      <c r="A83" s="8"/>
      <c r="B83" s="66" t="s">
        <v>138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38"/>
    </row>
    <row r="84" spans="1:13" ht="15.75" customHeight="1" x14ac:dyDescent="0.3">
      <c r="A84" s="8"/>
      <c r="B84" s="66" t="s">
        <v>139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38"/>
    </row>
    <row r="85" spans="1:13" ht="15.75" customHeight="1" x14ac:dyDescent="0.3">
      <c r="A85" s="8"/>
      <c r="B85" s="66" t="s">
        <v>140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38"/>
    </row>
    <row r="86" spans="1:13" ht="15.75" customHeight="1" x14ac:dyDescent="0.3">
      <c r="A86" s="8" t="s">
        <v>141</v>
      </c>
      <c r="B86" s="51" t="s">
        <v>142</v>
      </c>
      <c r="C86" s="45"/>
      <c r="D86" s="45"/>
      <c r="E86" s="45"/>
      <c r="F86" s="46"/>
      <c r="G86" s="9" t="s">
        <v>75</v>
      </c>
      <c r="H86" s="9" t="s">
        <v>76</v>
      </c>
      <c r="I86" s="70"/>
      <c r="J86" s="45"/>
      <c r="K86" s="45"/>
      <c r="L86" s="45"/>
      <c r="M86" s="46"/>
    </row>
    <row r="87" spans="1:13" ht="15.75" customHeight="1" x14ac:dyDescent="0.3">
      <c r="A87" s="8"/>
      <c r="B87" s="47"/>
      <c r="C87" s="48"/>
      <c r="D87" s="48"/>
      <c r="E87" s="48"/>
      <c r="F87" s="49"/>
      <c r="G87" s="7"/>
      <c r="H87" s="7"/>
      <c r="I87" s="47"/>
      <c r="J87" s="48"/>
      <c r="K87" s="48"/>
      <c r="L87" s="48"/>
      <c r="M87" s="49"/>
    </row>
    <row r="88" spans="1:13" ht="15.75" customHeight="1" x14ac:dyDescent="0.3">
      <c r="A88" s="8" t="s">
        <v>143</v>
      </c>
      <c r="B88" s="64" t="s">
        <v>144</v>
      </c>
      <c r="C88" s="45"/>
      <c r="D88" s="45"/>
      <c r="E88" s="45"/>
      <c r="F88" s="46"/>
      <c r="G88" s="9" t="s">
        <v>75</v>
      </c>
      <c r="H88" s="9" t="s">
        <v>76</v>
      </c>
      <c r="I88" s="70"/>
      <c r="J88" s="45"/>
      <c r="K88" s="45"/>
      <c r="L88" s="45"/>
      <c r="M88" s="46"/>
    </row>
    <row r="89" spans="1:13" ht="15.75" customHeight="1" x14ac:dyDescent="0.3">
      <c r="A89" s="8"/>
      <c r="B89" s="47"/>
      <c r="C89" s="48"/>
      <c r="D89" s="48"/>
      <c r="E89" s="48"/>
      <c r="F89" s="49"/>
      <c r="G89" s="7"/>
      <c r="H89" s="7"/>
      <c r="I89" s="47"/>
      <c r="J89" s="48"/>
      <c r="K89" s="48"/>
      <c r="L89" s="48"/>
      <c r="M89" s="49"/>
    </row>
    <row r="90" spans="1:13" ht="15" customHeight="1" x14ac:dyDescent="0.3">
      <c r="A90" s="8" t="s">
        <v>145</v>
      </c>
      <c r="B90" s="51" t="s">
        <v>146</v>
      </c>
      <c r="C90" s="45"/>
      <c r="D90" s="45"/>
      <c r="E90" s="45"/>
      <c r="F90" s="46"/>
      <c r="G90" s="9" t="s">
        <v>75</v>
      </c>
      <c r="H90" s="9" t="s">
        <v>76</v>
      </c>
      <c r="I90" s="70"/>
      <c r="J90" s="45"/>
      <c r="K90" s="45"/>
      <c r="L90" s="45"/>
      <c r="M90" s="46"/>
    </row>
    <row r="91" spans="1:13" ht="15.75" customHeight="1" x14ac:dyDescent="0.3">
      <c r="A91" s="8"/>
      <c r="B91" s="47"/>
      <c r="C91" s="48"/>
      <c r="D91" s="48"/>
      <c r="E91" s="48"/>
      <c r="F91" s="49"/>
      <c r="G91" s="7"/>
      <c r="H91" s="7"/>
      <c r="I91" s="47"/>
      <c r="J91" s="48"/>
      <c r="K91" s="48"/>
      <c r="L91" s="48"/>
      <c r="M91" s="49"/>
    </row>
    <row r="92" spans="1:13" ht="15.75" customHeight="1" x14ac:dyDescent="0.3">
      <c r="A92" s="8">
        <v>6</v>
      </c>
      <c r="B92" s="60" t="s">
        <v>147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38"/>
    </row>
    <row r="93" spans="1:13" ht="29.25" customHeight="1" x14ac:dyDescent="0.3">
      <c r="A93" s="8" t="s">
        <v>148</v>
      </c>
      <c r="B93" s="78" t="s">
        <v>149</v>
      </c>
      <c r="C93" s="40"/>
      <c r="D93" s="40"/>
      <c r="E93" s="40"/>
      <c r="F93" s="38"/>
      <c r="G93" s="85" t="s">
        <v>783</v>
      </c>
      <c r="H93" s="40"/>
      <c r="I93" s="40"/>
      <c r="J93" s="40"/>
      <c r="K93" s="40"/>
      <c r="L93" s="40"/>
      <c r="M93" s="38"/>
    </row>
    <row r="94" spans="1:13" ht="30" customHeight="1" x14ac:dyDescent="0.3">
      <c r="A94" s="79" t="s">
        <v>150</v>
      </c>
      <c r="B94" s="86" t="s">
        <v>151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38"/>
    </row>
    <row r="95" spans="1:13" ht="15" customHeight="1" x14ac:dyDescent="0.3">
      <c r="A95" s="80"/>
      <c r="B95" s="56" t="s">
        <v>152</v>
      </c>
      <c r="C95" s="56" t="s">
        <v>153</v>
      </c>
      <c r="D95" s="44" t="s">
        <v>154</v>
      </c>
      <c r="E95" s="46"/>
      <c r="F95" s="56" t="s">
        <v>155</v>
      </c>
      <c r="G95" s="56" t="s">
        <v>156</v>
      </c>
      <c r="H95" s="56" t="s">
        <v>157</v>
      </c>
      <c r="I95" s="37" t="s">
        <v>158</v>
      </c>
      <c r="J95" s="40"/>
      <c r="K95" s="38"/>
      <c r="L95" s="44" t="s">
        <v>159</v>
      </c>
      <c r="M95" s="46"/>
    </row>
    <row r="96" spans="1:13" ht="15.75" customHeight="1" x14ac:dyDescent="0.3">
      <c r="A96" s="81"/>
      <c r="B96" s="57"/>
      <c r="C96" s="57"/>
      <c r="D96" s="47"/>
      <c r="E96" s="49"/>
      <c r="F96" s="57"/>
      <c r="G96" s="57"/>
      <c r="H96" s="57"/>
      <c r="I96" s="13" t="s">
        <v>127</v>
      </c>
      <c r="J96" s="13" t="s">
        <v>128</v>
      </c>
      <c r="K96" s="13" t="s">
        <v>160</v>
      </c>
      <c r="L96" s="47"/>
      <c r="M96" s="49"/>
    </row>
    <row r="97" spans="1:13" ht="15.75" customHeight="1" x14ac:dyDescent="0.3">
      <c r="A97" s="8"/>
      <c r="B97" s="12" t="s">
        <v>161</v>
      </c>
      <c r="C97" s="36"/>
      <c r="D97" s="39" t="s">
        <v>162</v>
      </c>
      <c r="E97" s="38"/>
      <c r="F97" s="36"/>
      <c r="G97" s="7"/>
      <c r="H97" s="7" t="s">
        <v>163</v>
      </c>
      <c r="I97" s="36"/>
      <c r="J97" s="7"/>
      <c r="K97" s="7"/>
      <c r="L97" s="74"/>
      <c r="M97" s="38"/>
    </row>
    <row r="98" spans="1:13" ht="15.75" customHeight="1" x14ac:dyDescent="0.3">
      <c r="A98" s="8"/>
      <c r="B98" s="12" t="s">
        <v>164</v>
      </c>
      <c r="C98" s="36"/>
      <c r="D98" s="50"/>
      <c r="E98" s="38"/>
      <c r="F98" s="36"/>
      <c r="G98" s="7"/>
      <c r="H98" s="7"/>
      <c r="I98" s="36"/>
      <c r="J98" s="7"/>
      <c r="K98" s="7"/>
      <c r="L98" s="74"/>
      <c r="M98" s="38"/>
    </row>
    <row r="99" spans="1:13" ht="15.75" customHeight="1" x14ac:dyDescent="0.3">
      <c r="A99" s="8"/>
      <c r="B99" s="12" t="s">
        <v>165</v>
      </c>
      <c r="C99" s="36"/>
      <c r="D99" s="39" t="s">
        <v>162</v>
      </c>
      <c r="E99" s="38"/>
      <c r="F99" s="36"/>
      <c r="G99" s="7"/>
      <c r="H99" s="7" t="s">
        <v>163</v>
      </c>
      <c r="I99" s="36"/>
      <c r="J99" s="7"/>
      <c r="K99" s="7"/>
      <c r="L99" s="74"/>
      <c r="M99" s="38"/>
    </row>
    <row r="100" spans="1:13" ht="15.75" customHeight="1" x14ac:dyDescent="0.3">
      <c r="A100" s="8"/>
      <c r="B100" s="12" t="s">
        <v>166</v>
      </c>
      <c r="C100" s="7"/>
      <c r="D100" s="50"/>
      <c r="E100" s="38"/>
      <c r="F100" s="7"/>
      <c r="G100" s="7"/>
      <c r="H100" s="7"/>
      <c r="I100" s="7"/>
      <c r="J100" s="7"/>
      <c r="K100" s="7"/>
      <c r="L100" s="74"/>
      <c r="M100" s="38"/>
    </row>
    <row r="101" spans="1:13" ht="15.75" customHeight="1" x14ac:dyDescent="0.3">
      <c r="A101" s="8"/>
      <c r="B101" s="14" t="s">
        <v>167</v>
      </c>
      <c r="C101" s="7"/>
      <c r="D101" s="50"/>
      <c r="E101" s="38"/>
      <c r="F101" s="7"/>
      <c r="G101" s="7"/>
      <c r="H101" s="7"/>
      <c r="I101" s="7"/>
      <c r="J101" s="7"/>
      <c r="K101" s="7"/>
      <c r="L101" s="74"/>
      <c r="M101" s="38"/>
    </row>
    <row r="102" spans="1:13" ht="15.75" customHeight="1" x14ac:dyDescent="0.3">
      <c r="A102" s="8" t="s">
        <v>168</v>
      </c>
      <c r="B102" s="76" t="s">
        <v>169</v>
      </c>
      <c r="C102" s="40"/>
      <c r="D102" s="40"/>
      <c r="E102" s="40"/>
      <c r="F102" s="40"/>
      <c r="G102" s="40"/>
      <c r="H102" s="40"/>
      <c r="I102" s="40"/>
      <c r="J102" s="40"/>
      <c r="K102" s="38"/>
      <c r="L102" s="74"/>
      <c r="M102" s="38"/>
    </row>
    <row r="103" spans="1:13" ht="15.75" customHeight="1" x14ac:dyDescent="0.3">
      <c r="A103" s="8"/>
      <c r="B103" s="5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38"/>
    </row>
    <row r="104" spans="1:13" ht="15" customHeight="1" x14ac:dyDescent="0.3">
      <c r="A104" s="8" t="s">
        <v>170</v>
      </c>
      <c r="B104" s="37" t="s">
        <v>171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38"/>
    </row>
    <row r="105" spans="1:13" ht="15" customHeight="1" x14ac:dyDescent="0.3">
      <c r="A105" s="8"/>
      <c r="B105" s="37" t="s">
        <v>172</v>
      </c>
      <c r="C105" s="40"/>
      <c r="D105" s="38"/>
      <c r="E105" s="37" t="s">
        <v>173</v>
      </c>
      <c r="F105" s="40"/>
      <c r="G105" s="38"/>
      <c r="H105" s="37" t="s">
        <v>114</v>
      </c>
      <c r="I105" s="40"/>
      <c r="J105" s="38"/>
      <c r="K105" s="37" t="s">
        <v>159</v>
      </c>
      <c r="L105" s="40"/>
      <c r="M105" s="38"/>
    </row>
    <row r="106" spans="1:13" ht="15" customHeight="1" x14ac:dyDescent="0.3">
      <c r="A106" s="8"/>
      <c r="B106" s="42" t="s">
        <v>174</v>
      </c>
      <c r="C106" s="40"/>
      <c r="D106" s="38"/>
      <c r="E106" s="77"/>
      <c r="F106" s="40"/>
      <c r="G106" s="38"/>
      <c r="H106" s="50"/>
      <c r="I106" s="40"/>
      <c r="J106" s="38"/>
      <c r="K106" s="74"/>
      <c r="L106" s="40"/>
      <c r="M106" s="38"/>
    </row>
    <row r="107" spans="1:13" ht="15" customHeight="1" x14ac:dyDescent="0.3">
      <c r="A107" s="8"/>
      <c r="B107" s="42" t="s">
        <v>175</v>
      </c>
      <c r="C107" s="40"/>
      <c r="D107" s="38"/>
      <c r="E107" s="50"/>
      <c r="F107" s="40"/>
      <c r="G107" s="38"/>
      <c r="H107" s="50"/>
      <c r="I107" s="40"/>
      <c r="J107" s="38"/>
      <c r="K107" s="74"/>
      <c r="L107" s="40"/>
      <c r="M107" s="38"/>
    </row>
    <row r="108" spans="1:13" ht="15" customHeight="1" x14ac:dyDescent="0.3">
      <c r="A108" s="8"/>
      <c r="B108" s="42" t="s">
        <v>176</v>
      </c>
      <c r="C108" s="40"/>
      <c r="D108" s="38"/>
      <c r="E108" s="50"/>
      <c r="F108" s="40"/>
      <c r="G108" s="38"/>
      <c r="H108" s="50"/>
      <c r="I108" s="40"/>
      <c r="J108" s="38"/>
      <c r="K108" s="74"/>
      <c r="L108" s="40"/>
      <c r="M108" s="38"/>
    </row>
    <row r="109" spans="1:13" ht="15" customHeight="1" x14ac:dyDescent="0.3">
      <c r="A109" s="8"/>
      <c r="B109" s="42" t="s">
        <v>177</v>
      </c>
      <c r="C109" s="40"/>
      <c r="D109" s="38"/>
      <c r="E109" s="50"/>
      <c r="F109" s="40"/>
      <c r="G109" s="38"/>
      <c r="H109" s="50"/>
      <c r="I109" s="40"/>
      <c r="J109" s="38"/>
      <c r="K109" s="74"/>
      <c r="L109" s="40"/>
      <c r="M109" s="38"/>
    </row>
    <row r="110" spans="1:13" ht="15" customHeight="1" x14ac:dyDescent="0.3">
      <c r="A110" s="8"/>
      <c r="B110" s="42" t="s">
        <v>178</v>
      </c>
      <c r="C110" s="40"/>
      <c r="D110" s="38"/>
      <c r="E110" s="50"/>
      <c r="F110" s="40"/>
      <c r="G110" s="38"/>
      <c r="H110" s="50"/>
      <c r="I110" s="40"/>
      <c r="J110" s="38"/>
      <c r="K110" s="74"/>
      <c r="L110" s="40"/>
      <c r="M110" s="38"/>
    </row>
    <row r="111" spans="1:13" ht="15" customHeight="1" x14ac:dyDescent="0.3">
      <c r="A111" s="8"/>
      <c r="B111" s="42" t="s">
        <v>179</v>
      </c>
      <c r="C111" s="40"/>
      <c r="D111" s="38"/>
      <c r="E111" s="50"/>
      <c r="F111" s="40"/>
      <c r="G111" s="38"/>
      <c r="H111" s="50"/>
      <c r="I111" s="40"/>
      <c r="J111" s="38"/>
      <c r="K111" s="74"/>
      <c r="L111" s="40"/>
      <c r="M111" s="38"/>
    </row>
    <row r="112" spans="1:13" ht="15" customHeight="1" x14ac:dyDescent="0.3">
      <c r="A112" s="8"/>
      <c r="B112" s="42" t="s">
        <v>180</v>
      </c>
      <c r="C112" s="40"/>
      <c r="D112" s="38"/>
      <c r="E112" s="50"/>
      <c r="F112" s="40"/>
      <c r="G112" s="38"/>
      <c r="H112" s="50"/>
      <c r="I112" s="40"/>
      <c r="J112" s="38"/>
      <c r="K112" s="74"/>
      <c r="L112" s="40"/>
      <c r="M112" s="38"/>
    </row>
    <row r="113" spans="1:13" ht="15" customHeight="1" x14ac:dyDescent="0.3">
      <c r="A113" s="8"/>
      <c r="B113" s="42" t="s">
        <v>181</v>
      </c>
      <c r="C113" s="40"/>
      <c r="D113" s="38"/>
      <c r="E113" s="50"/>
      <c r="F113" s="40"/>
      <c r="G113" s="38"/>
      <c r="H113" s="50"/>
      <c r="I113" s="40"/>
      <c r="J113" s="38"/>
      <c r="K113" s="74"/>
      <c r="L113" s="40"/>
      <c r="M113" s="38"/>
    </row>
    <row r="114" spans="1:13" ht="15" customHeight="1" x14ac:dyDescent="0.3">
      <c r="A114" s="8"/>
      <c r="B114" s="42" t="s">
        <v>182</v>
      </c>
      <c r="C114" s="40"/>
      <c r="D114" s="38"/>
      <c r="E114" s="50"/>
      <c r="F114" s="40"/>
      <c r="G114" s="38"/>
      <c r="H114" s="50"/>
      <c r="I114" s="40"/>
      <c r="J114" s="38"/>
      <c r="K114" s="74"/>
      <c r="L114" s="40"/>
      <c r="M114" s="38"/>
    </row>
    <row r="115" spans="1:13" ht="15" customHeight="1" x14ac:dyDescent="0.3">
      <c r="A115" s="8"/>
      <c r="B115" s="42" t="s">
        <v>183</v>
      </c>
      <c r="C115" s="40"/>
      <c r="D115" s="38"/>
      <c r="E115" s="50"/>
      <c r="F115" s="40"/>
      <c r="G115" s="38"/>
      <c r="H115" s="50"/>
      <c r="I115" s="40"/>
      <c r="J115" s="38"/>
      <c r="K115" s="74"/>
      <c r="L115" s="40"/>
      <c r="M115" s="38"/>
    </row>
    <row r="116" spans="1:13" ht="15" customHeight="1" x14ac:dyDescent="0.3">
      <c r="A116" s="8"/>
      <c r="B116" s="42" t="s">
        <v>184</v>
      </c>
      <c r="C116" s="40"/>
      <c r="D116" s="38"/>
      <c r="E116" s="50"/>
      <c r="F116" s="40"/>
      <c r="G116" s="38"/>
      <c r="H116" s="50"/>
      <c r="I116" s="40"/>
      <c r="J116" s="38"/>
      <c r="K116" s="74"/>
      <c r="L116" s="40"/>
      <c r="M116" s="38"/>
    </row>
    <row r="117" spans="1:13" ht="15" customHeight="1" x14ac:dyDescent="0.3">
      <c r="A117" s="8"/>
      <c r="B117" s="42" t="s">
        <v>185</v>
      </c>
      <c r="C117" s="40"/>
      <c r="D117" s="38"/>
      <c r="E117" s="50"/>
      <c r="F117" s="40"/>
      <c r="G117" s="38"/>
      <c r="H117" s="50"/>
      <c r="I117" s="40"/>
      <c r="J117" s="38"/>
      <c r="K117" s="74"/>
      <c r="L117" s="40"/>
      <c r="M117" s="38"/>
    </row>
    <row r="118" spans="1:13" ht="15" customHeight="1" x14ac:dyDescent="0.3">
      <c r="A118" s="8"/>
      <c r="B118" s="42" t="s">
        <v>186</v>
      </c>
      <c r="C118" s="40"/>
      <c r="D118" s="38"/>
      <c r="E118" s="50"/>
      <c r="F118" s="40"/>
      <c r="G118" s="38"/>
      <c r="H118" s="50"/>
      <c r="I118" s="40"/>
      <c r="J118" s="38"/>
      <c r="K118" s="74"/>
      <c r="L118" s="40"/>
      <c r="M118" s="38"/>
    </row>
    <row r="119" spans="1:13" ht="15" customHeight="1" x14ac:dyDescent="0.3">
      <c r="A119" s="8"/>
      <c r="B119" s="42" t="s">
        <v>187</v>
      </c>
      <c r="C119" s="40"/>
      <c r="D119" s="38"/>
      <c r="E119" s="50"/>
      <c r="F119" s="40"/>
      <c r="G119" s="38"/>
      <c r="H119" s="50"/>
      <c r="I119" s="40"/>
      <c r="J119" s="38"/>
      <c r="K119" s="74"/>
      <c r="L119" s="40"/>
      <c r="M119" s="38"/>
    </row>
    <row r="120" spans="1:13" ht="15" customHeight="1" x14ac:dyDescent="0.3">
      <c r="A120" s="8"/>
      <c r="B120" s="42" t="s">
        <v>188</v>
      </c>
      <c r="C120" s="40"/>
      <c r="D120" s="38"/>
      <c r="E120" s="50"/>
      <c r="F120" s="40"/>
      <c r="G120" s="38"/>
      <c r="H120" s="50"/>
      <c r="I120" s="40"/>
      <c r="J120" s="38"/>
      <c r="K120" s="74"/>
      <c r="L120" s="40"/>
      <c r="M120" s="38"/>
    </row>
    <row r="121" spans="1:13" ht="15" customHeight="1" x14ac:dyDescent="0.3">
      <c r="A121" s="8"/>
      <c r="B121" s="42" t="s">
        <v>189</v>
      </c>
      <c r="C121" s="40"/>
      <c r="D121" s="38"/>
      <c r="E121" s="50"/>
      <c r="F121" s="40"/>
      <c r="G121" s="38"/>
      <c r="H121" s="50"/>
      <c r="I121" s="40"/>
      <c r="J121" s="38"/>
      <c r="K121" s="74"/>
      <c r="L121" s="40"/>
      <c r="M121" s="38"/>
    </row>
    <row r="122" spans="1:13" ht="15" customHeight="1" x14ac:dyDescent="0.3">
      <c r="A122" s="8"/>
      <c r="B122" s="42" t="s">
        <v>190</v>
      </c>
      <c r="C122" s="40"/>
      <c r="D122" s="38"/>
      <c r="E122" s="50"/>
      <c r="F122" s="40"/>
      <c r="G122" s="38"/>
      <c r="H122" s="50"/>
      <c r="I122" s="40"/>
      <c r="J122" s="38"/>
      <c r="K122" s="74"/>
      <c r="L122" s="40"/>
      <c r="M122" s="38"/>
    </row>
    <row r="123" spans="1:13" ht="15" customHeight="1" x14ac:dyDescent="0.3">
      <c r="A123" s="8"/>
      <c r="B123" s="42" t="s">
        <v>191</v>
      </c>
      <c r="C123" s="40"/>
      <c r="D123" s="38"/>
      <c r="E123" s="50"/>
      <c r="F123" s="40"/>
      <c r="G123" s="38"/>
      <c r="H123" s="50"/>
      <c r="I123" s="40"/>
      <c r="J123" s="38"/>
      <c r="K123" s="74"/>
      <c r="L123" s="40"/>
      <c r="M123" s="38"/>
    </row>
    <row r="124" spans="1:13" ht="15" customHeight="1" x14ac:dyDescent="0.3">
      <c r="A124" s="8"/>
      <c r="B124" s="42" t="s">
        <v>192</v>
      </c>
      <c r="C124" s="40"/>
      <c r="D124" s="38"/>
      <c r="E124" s="50"/>
      <c r="F124" s="40"/>
      <c r="G124" s="38"/>
      <c r="H124" s="50"/>
      <c r="I124" s="40"/>
      <c r="J124" s="38"/>
      <c r="K124" s="74"/>
      <c r="L124" s="40"/>
      <c r="M124" s="38"/>
    </row>
    <row r="125" spans="1:13" ht="15" customHeight="1" x14ac:dyDescent="0.3">
      <c r="A125" s="8"/>
      <c r="B125" s="42" t="s">
        <v>193</v>
      </c>
      <c r="C125" s="40"/>
      <c r="D125" s="38"/>
      <c r="E125" s="50"/>
      <c r="F125" s="40"/>
      <c r="G125" s="38"/>
      <c r="H125" s="50"/>
      <c r="I125" s="40"/>
      <c r="J125" s="38"/>
      <c r="K125" s="74"/>
      <c r="L125" s="40"/>
      <c r="M125" s="38"/>
    </row>
    <row r="126" spans="1:13" ht="15" customHeight="1" x14ac:dyDescent="0.3">
      <c r="A126" s="8"/>
      <c r="B126" s="42" t="s">
        <v>194</v>
      </c>
      <c r="C126" s="40"/>
      <c r="D126" s="38"/>
      <c r="E126" s="50"/>
      <c r="F126" s="40"/>
      <c r="G126" s="38"/>
      <c r="H126" s="50"/>
      <c r="I126" s="40"/>
      <c r="J126" s="38"/>
      <c r="K126" s="74"/>
      <c r="L126" s="40"/>
      <c r="M126" s="38"/>
    </row>
    <row r="127" spans="1:13" ht="15.75" customHeight="1" x14ac:dyDescent="0.3">
      <c r="A127" s="8"/>
      <c r="B127" s="42" t="s">
        <v>195</v>
      </c>
      <c r="C127" s="40"/>
      <c r="D127" s="38"/>
      <c r="E127" s="50"/>
      <c r="F127" s="40"/>
      <c r="G127" s="38"/>
      <c r="H127" s="50"/>
      <c r="I127" s="40"/>
      <c r="J127" s="38"/>
      <c r="K127" s="74"/>
      <c r="L127" s="40"/>
      <c r="M127" s="38"/>
    </row>
    <row r="128" spans="1:13" ht="15.75" customHeight="1" x14ac:dyDescent="0.3">
      <c r="A128" s="8"/>
      <c r="B128" s="42" t="s">
        <v>196</v>
      </c>
      <c r="C128" s="40"/>
      <c r="D128" s="38"/>
      <c r="E128" s="50"/>
      <c r="F128" s="40"/>
      <c r="G128" s="38"/>
      <c r="H128" s="50"/>
      <c r="I128" s="40"/>
      <c r="J128" s="38"/>
      <c r="K128" s="74"/>
      <c r="L128" s="40"/>
      <c r="M128" s="38"/>
    </row>
    <row r="129" spans="1:13" ht="15.75" customHeight="1" x14ac:dyDescent="0.3">
      <c r="A129" s="8"/>
      <c r="B129" s="42" t="s">
        <v>197</v>
      </c>
      <c r="C129" s="40"/>
      <c r="D129" s="38"/>
      <c r="E129" s="50"/>
      <c r="F129" s="40"/>
      <c r="G129" s="38"/>
      <c r="H129" s="50"/>
      <c r="I129" s="40"/>
      <c r="J129" s="38"/>
      <c r="K129" s="74"/>
      <c r="L129" s="40"/>
      <c r="M129" s="38"/>
    </row>
    <row r="130" spans="1:13" ht="15.75" customHeight="1" x14ac:dyDescent="0.3">
      <c r="A130" s="8"/>
      <c r="B130" s="42" t="s">
        <v>167</v>
      </c>
      <c r="C130" s="40"/>
      <c r="D130" s="38"/>
      <c r="E130" s="50"/>
      <c r="F130" s="40"/>
      <c r="G130" s="38"/>
      <c r="H130" s="39"/>
      <c r="I130" s="40"/>
      <c r="J130" s="38"/>
      <c r="K130" s="74"/>
      <c r="L130" s="40"/>
      <c r="M130" s="38"/>
    </row>
    <row r="131" spans="1:13" ht="15.75" customHeight="1" x14ac:dyDescent="0.3">
      <c r="A131" s="8" t="s">
        <v>198</v>
      </c>
      <c r="B131" s="61" t="s">
        <v>199</v>
      </c>
      <c r="C131" s="40"/>
      <c r="D131" s="40"/>
      <c r="E131" s="40"/>
      <c r="F131" s="40"/>
      <c r="G131" s="40"/>
      <c r="H131" s="40"/>
      <c r="I131" s="40"/>
      <c r="J131" s="38"/>
      <c r="K131" s="75">
        <f>SUM(K106:M130)</f>
        <v>0</v>
      </c>
      <c r="L131" s="40"/>
      <c r="M131" s="38"/>
    </row>
    <row r="132" spans="1:13" ht="15.75" customHeight="1" x14ac:dyDescent="0.3">
      <c r="A132" s="8"/>
      <c r="B132" s="5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38"/>
    </row>
    <row r="133" spans="1:13" ht="15" customHeight="1" x14ac:dyDescent="0.3">
      <c r="A133" s="8" t="s">
        <v>200</v>
      </c>
      <c r="B133" s="43" t="s">
        <v>201</v>
      </c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38"/>
    </row>
    <row r="134" spans="1:13" ht="15.75" customHeight="1" x14ac:dyDescent="0.3">
      <c r="A134" s="8"/>
      <c r="B134" s="37" t="s">
        <v>201</v>
      </c>
      <c r="C134" s="40"/>
      <c r="D134" s="38"/>
      <c r="E134" s="37" t="s">
        <v>173</v>
      </c>
      <c r="F134" s="40"/>
      <c r="G134" s="38"/>
      <c r="H134" s="37" t="s">
        <v>114</v>
      </c>
      <c r="I134" s="40"/>
      <c r="J134" s="38"/>
      <c r="K134" s="37" t="s">
        <v>159</v>
      </c>
      <c r="L134" s="40"/>
      <c r="M134" s="38"/>
    </row>
    <row r="135" spans="1:13" ht="15.75" customHeight="1" x14ac:dyDescent="0.3">
      <c r="A135" s="8"/>
      <c r="B135" s="42" t="s">
        <v>202</v>
      </c>
      <c r="C135" s="40"/>
      <c r="D135" s="38"/>
      <c r="E135" s="67">
        <v>0</v>
      </c>
      <c r="F135" s="40"/>
      <c r="G135" s="38"/>
      <c r="H135" s="50"/>
      <c r="I135" s="40"/>
      <c r="J135" s="38"/>
      <c r="K135" s="68">
        <v>0</v>
      </c>
      <c r="L135" s="40"/>
      <c r="M135" s="38"/>
    </row>
    <row r="136" spans="1:13" ht="15" customHeight="1" x14ac:dyDescent="0.3">
      <c r="A136" s="8"/>
      <c r="B136" s="42" t="s">
        <v>203</v>
      </c>
      <c r="C136" s="40"/>
      <c r="D136" s="38"/>
      <c r="E136" s="67">
        <v>0</v>
      </c>
      <c r="F136" s="40"/>
      <c r="G136" s="38"/>
      <c r="H136" s="50"/>
      <c r="I136" s="40"/>
      <c r="J136" s="38"/>
      <c r="K136" s="68">
        <v>0</v>
      </c>
      <c r="L136" s="40"/>
      <c r="M136" s="38"/>
    </row>
    <row r="137" spans="1:13" ht="15" customHeight="1" x14ac:dyDescent="0.3">
      <c r="A137" s="8"/>
      <c r="B137" s="42" t="s">
        <v>204</v>
      </c>
      <c r="C137" s="40"/>
      <c r="D137" s="38"/>
      <c r="E137" s="67">
        <v>0</v>
      </c>
      <c r="F137" s="40"/>
      <c r="G137" s="38"/>
      <c r="H137" s="50"/>
      <c r="I137" s="40"/>
      <c r="J137" s="38"/>
      <c r="K137" s="68">
        <v>0</v>
      </c>
      <c r="L137" s="40"/>
      <c r="M137" s="38"/>
    </row>
    <row r="138" spans="1:13" ht="15" customHeight="1" x14ac:dyDescent="0.3">
      <c r="A138" s="8"/>
      <c r="B138" s="42" t="s">
        <v>205</v>
      </c>
      <c r="C138" s="40"/>
      <c r="D138" s="38"/>
      <c r="E138" s="67">
        <v>0</v>
      </c>
      <c r="F138" s="40"/>
      <c r="G138" s="38"/>
      <c r="H138" s="50"/>
      <c r="I138" s="40"/>
      <c r="J138" s="38"/>
      <c r="K138" s="68">
        <v>0</v>
      </c>
      <c r="L138" s="40"/>
      <c r="M138" s="38"/>
    </row>
    <row r="139" spans="1:13" ht="15" customHeight="1" x14ac:dyDescent="0.3">
      <c r="A139" s="8"/>
      <c r="B139" s="42" t="s">
        <v>206</v>
      </c>
      <c r="C139" s="40"/>
      <c r="D139" s="38"/>
      <c r="E139" s="67">
        <v>0</v>
      </c>
      <c r="F139" s="40"/>
      <c r="G139" s="38"/>
      <c r="H139" s="50"/>
      <c r="I139" s="40"/>
      <c r="J139" s="38"/>
      <c r="K139" s="68">
        <v>0</v>
      </c>
      <c r="L139" s="40"/>
      <c r="M139" s="38"/>
    </row>
    <row r="140" spans="1:13" ht="15" customHeight="1" x14ac:dyDescent="0.3">
      <c r="A140" s="8"/>
      <c r="B140" s="42" t="s">
        <v>207</v>
      </c>
      <c r="C140" s="40"/>
      <c r="D140" s="38"/>
      <c r="E140" s="67">
        <v>0</v>
      </c>
      <c r="F140" s="40"/>
      <c r="G140" s="38"/>
      <c r="H140" s="50"/>
      <c r="I140" s="40"/>
      <c r="J140" s="38"/>
      <c r="K140" s="68">
        <v>0</v>
      </c>
      <c r="L140" s="40"/>
      <c r="M140" s="38"/>
    </row>
    <row r="141" spans="1:13" ht="15.75" customHeight="1" x14ac:dyDescent="0.3">
      <c r="A141" s="8"/>
      <c r="B141" s="42" t="s">
        <v>208</v>
      </c>
      <c r="C141" s="40"/>
      <c r="D141" s="38"/>
      <c r="E141" s="67">
        <v>0</v>
      </c>
      <c r="F141" s="40"/>
      <c r="G141" s="38"/>
      <c r="H141" s="50"/>
      <c r="I141" s="40"/>
      <c r="J141" s="38"/>
      <c r="K141" s="68">
        <v>0</v>
      </c>
      <c r="L141" s="40"/>
      <c r="M141" s="38"/>
    </row>
    <row r="142" spans="1:13" ht="15" customHeight="1" x14ac:dyDescent="0.3">
      <c r="A142" s="8"/>
      <c r="B142" s="42" t="s">
        <v>209</v>
      </c>
      <c r="C142" s="40"/>
      <c r="D142" s="38"/>
      <c r="E142" s="67">
        <v>0</v>
      </c>
      <c r="F142" s="40"/>
      <c r="G142" s="38"/>
      <c r="H142" s="50"/>
      <c r="I142" s="40"/>
      <c r="J142" s="38"/>
      <c r="K142" s="68">
        <v>0</v>
      </c>
      <c r="L142" s="40"/>
      <c r="M142" s="38"/>
    </row>
    <row r="143" spans="1:13" ht="15" customHeight="1" x14ac:dyDescent="0.3">
      <c r="A143" s="8"/>
      <c r="B143" s="42" t="s">
        <v>210</v>
      </c>
      <c r="C143" s="40"/>
      <c r="D143" s="38"/>
      <c r="E143" s="67">
        <v>0</v>
      </c>
      <c r="F143" s="40"/>
      <c r="G143" s="38"/>
      <c r="H143" s="50"/>
      <c r="I143" s="40"/>
      <c r="J143" s="38"/>
      <c r="K143" s="68">
        <v>0</v>
      </c>
      <c r="L143" s="40"/>
      <c r="M143" s="38"/>
    </row>
    <row r="144" spans="1:13" ht="15" customHeight="1" x14ac:dyDescent="0.3">
      <c r="A144" s="8"/>
      <c r="B144" s="42" t="s">
        <v>211</v>
      </c>
      <c r="C144" s="40"/>
      <c r="D144" s="38"/>
      <c r="E144" s="67">
        <v>0</v>
      </c>
      <c r="F144" s="40"/>
      <c r="G144" s="38"/>
      <c r="H144" s="50"/>
      <c r="I144" s="40"/>
      <c r="J144" s="38"/>
      <c r="K144" s="68">
        <v>0</v>
      </c>
      <c r="L144" s="40"/>
      <c r="M144" s="38"/>
    </row>
    <row r="145" spans="1:13" ht="15.75" customHeight="1" x14ac:dyDescent="0.3">
      <c r="A145" s="8"/>
      <c r="B145" s="42" t="s">
        <v>212</v>
      </c>
      <c r="C145" s="40"/>
      <c r="D145" s="38"/>
      <c r="E145" s="67">
        <v>0</v>
      </c>
      <c r="F145" s="40"/>
      <c r="G145" s="38"/>
      <c r="H145" s="50"/>
      <c r="I145" s="40"/>
      <c r="J145" s="38"/>
      <c r="K145" s="68">
        <v>0</v>
      </c>
      <c r="L145" s="40"/>
      <c r="M145" s="38"/>
    </row>
    <row r="146" spans="1:13" ht="15.75" customHeight="1" x14ac:dyDescent="0.3">
      <c r="A146" s="8" t="s">
        <v>213</v>
      </c>
      <c r="B146" s="62" t="s">
        <v>214</v>
      </c>
      <c r="C146" s="40"/>
      <c r="D146" s="40"/>
      <c r="E146" s="40"/>
      <c r="F146" s="40"/>
      <c r="G146" s="40"/>
      <c r="H146" s="40"/>
      <c r="I146" s="40"/>
      <c r="J146" s="38"/>
      <c r="K146" s="67">
        <f>SUM(K135:M145)</f>
        <v>0</v>
      </c>
      <c r="L146" s="40"/>
      <c r="M146" s="38"/>
    </row>
    <row r="147" spans="1:13" ht="15.75" customHeight="1" x14ac:dyDescent="0.3">
      <c r="A147" s="8"/>
      <c r="B147" s="5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38"/>
    </row>
    <row r="148" spans="1:13" ht="15.75" customHeight="1" x14ac:dyDescent="0.3">
      <c r="A148" s="8" t="s">
        <v>215</v>
      </c>
      <c r="B148" s="62" t="s">
        <v>216</v>
      </c>
      <c r="C148" s="40"/>
      <c r="D148" s="40"/>
      <c r="E148" s="40"/>
      <c r="F148" s="38"/>
      <c r="G148" s="71">
        <f>K131+K146</f>
        <v>0</v>
      </c>
      <c r="H148" s="40"/>
      <c r="I148" s="40"/>
      <c r="J148" s="40"/>
      <c r="K148" s="40"/>
      <c r="L148" s="40"/>
      <c r="M148" s="38"/>
    </row>
    <row r="149" spans="1:13" ht="15.75" customHeight="1" x14ac:dyDescent="0.3">
      <c r="A149" s="8"/>
      <c r="B149" s="64" t="s">
        <v>217</v>
      </c>
      <c r="C149" s="45"/>
      <c r="D149" s="45"/>
      <c r="E149" s="45"/>
      <c r="F149" s="46"/>
      <c r="G149" s="9" t="s">
        <v>75</v>
      </c>
      <c r="H149" s="9" t="s">
        <v>76</v>
      </c>
      <c r="I149" s="70"/>
      <c r="J149" s="45"/>
      <c r="K149" s="45"/>
      <c r="L149" s="45"/>
      <c r="M149" s="46"/>
    </row>
    <row r="150" spans="1:13" ht="15.75" customHeight="1" x14ac:dyDescent="0.3">
      <c r="A150" s="8"/>
      <c r="B150" s="47"/>
      <c r="C150" s="48"/>
      <c r="D150" s="48"/>
      <c r="E150" s="48"/>
      <c r="F150" s="49"/>
      <c r="G150" s="7"/>
      <c r="H150" s="7"/>
      <c r="I150" s="47"/>
      <c r="J150" s="48"/>
      <c r="K150" s="48"/>
      <c r="L150" s="48"/>
      <c r="M150" s="49"/>
    </row>
    <row r="151" spans="1:13" ht="15" customHeight="1" x14ac:dyDescent="0.3">
      <c r="A151" s="8"/>
      <c r="B151" s="51" t="s">
        <v>218</v>
      </c>
      <c r="C151" s="45"/>
      <c r="D151" s="45"/>
      <c r="E151" s="45"/>
      <c r="F151" s="46"/>
      <c r="G151" s="9" t="s">
        <v>75</v>
      </c>
      <c r="H151" s="9" t="s">
        <v>76</v>
      </c>
      <c r="I151" s="70"/>
      <c r="J151" s="45"/>
      <c r="K151" s="45"/>
      <c r="L151" s="45"/>
      <c r="M151" s="46"/>
    </row>
    <row r="152" spans="1:13" ht="15.75" customHeight="1" x14ac:dyDescent="0.3">
      <c r="A152" s="8"/>
      <c r="B152" s="47"/>
      <c r="C152" s="48"/>
      <c r="D152" s="48"/>
      <c r="E152" s="48"/>
      <c r="F152" s="49"/>
      <c r="G152" s="7"/>
      <c r="H152" s="7" t="s">
        <v>36</v>
      </c>
      <c r="I152" s="47"/>
      <c r="J152" s="48"/>
      <c r="K152" s="48"/>
      <c r="L152" s="48"/>
      <c r="M152" s="49"/>
    </row>
    <row r="153" spans="1:13" ht="15.75" customHeight="1" x14ac:dyDescent="0.3">
      <c r="A153" s="8"/>
      <c r="B153" s="64" t="s">
        <v>219</v>
      </c>
      <c r="C153" s="45"/>
      <c r="D153" s="45"/>
      <c r="E153" s="45"/>
      <c r="F153" s="46"/>
      <c r="G153" s="9" t="s">
        <v>75</v>
      </c>
      <c r="H153" s="9" t="s">
        <v>76</v>
      </c>
      <c r="I153" s="70"/>
      <c r="J153" s="45"/>
      <c r="K153" s="45"/>
      <c r="L153" s="45"/>
      <c r="M153" s="46"/>
    </row>
    <row r="154" spans="1:13" ht="15.75" customHeight="1" x14ac:dyDescent="0.3">
      <c r="A154" s="8"/>
      <c r="B154" s="47"/>
      <c r="C154" s="48"/>
      <c r="D154" s="48"/>
      <c r="E154" s="48"/>
      <c r="F154" s="49"/>
      <c r="G154" s="7"/>
      <c r="H154" s="7"/>
      <c r="I154" s="47"/>
      <c r="J154" s="48"/>
      <c r="K154" s="48"/>
      <c r="L154" s="48"/>
      <c r="M154" s="49"/>
    </row>
    <row r="155" spans="1:13" ht="15.75" customHeight="1" x14ac:dyDescent="0.3">
      <c r="A155" s="8">
        <v>7</v>
      </c>
      <c r="B155" s="43" t="s">
        <v>220</v>
      </c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38"/>
    </row>
    <row r="156" spans="1:13" ht="29.25" customHeight="1" x14ac:dyDescent="0.3">
      <c r="A156" s="8" t="s">
        <v>221</v>
      </c>
      <c r="B156" s="51" t="s">
        <v>222</v>
      </c>
      <c r="C156" s="45"/>
      <c r="D156" s="45"/>
      <c r="E156" s="45"/>
      <c r="F156" s="46"/>
      <c r="G156" s="9" t="s">
        <v>75</v>
      </c>
      <c r="H156" s="9" t="s">
        <v>76</v>
      </c>
      <c r="I156" s="70"/>
      <c r="J156" s="45"/>
      <c r="K156" s="45"/>
      <c r="L156" s="45"/>
      <c r="M156" s="46"/>
    </row>
    <row r="157" spans="1:13" ht="15.75" customHeight="1" x14ac:dyDescent="0.3">
      <c r="A157" s="8"/>
      <c r="B157" s="47"/>
      <c r="C157" s="48"/>
      <c r="D157" s="48"/>
      <c r="E157" s="48"/>
      <c r="F157" s="49"/>
      <c r="G157" s="7"/>
      <c r="H157" s="7"/>
      <c r="I157" s="47"/>
      <c r="J157" s="48"/>
      <c r="K157" s="48"/>
      <c r="L157" s="48"/>
      <c r="M157" s="49"/>
    </row>
    <row r="158" spans="1:13" ht="15.75" customHeight="1" x14ac:dyDescent="0.3">
      <c r="A158" s="8" t="s">
        <v>223</v>
      </c>
      <c r="B158" s="64" t="s">
        <v>224</v>
      </c>
      <c r="C158" s="45"/>
      <c r="D158" s="45"/>
      <c r="E158" s="45"/>
      <c r="F158" s="46"/>
      <c r="G158" s="9" t="s">
        <v>75</v>
      </c>
      <c r="H158" s="9" t="s">
        <v>76</v>
      </c>
      <c r="I158" s="70"/>
      <c r="J158" s="45"/>
      <c r="K158" s="45"/>
      <c r="L158" s="45"/>
      <c r="M158" s="46"/>
    </row>
    <row r="159" spans="1:13" ht="15.75" customHeight="1" x14ac:dyDescent="0.3">
      <c r="A159" s="8"/>
      <c r="B159" s="47"/>
      <c r="C159" s="48"/>
      <c r="D159" s="48"/>
      <c r="E159" s="48"/>
      <c r="F159" s="49"/>
      <c r="G159" s="7"/>
      <c r="H159" s="7"/>
      <c r="I159" s="47"/>
      <c r="J159" s="48"/>
      <c r="K159" s="48"/>
      <c r="L159" s="48"/>
      <c r="M159" s="49"/>
    </row>
    <row r="160" spans="1:13" ht="15.75" customHeight="1" x14ac:dyDescent="0.3">
      <c r="A160" s="8" t="s">
        <v>225</v>
      </c>
      <c r="B160" s="64" t="s">
        <v>226</v>
      </c>
      <c r="C160" s="45"/>
      <c r="D160" s="45"/>
      <c r="E160" s="45"/>
      <c r="F160" s="46"/>
      <c r="G160" s="9" t="s">
        <v>75</v>
      </c>
      <c r="H160" s="9" t="s">
        <v>76</v>
      </c>
      <c r="I160" s="70"/>
      <c r="J160" s="45"/>
      <c r="K160" s="45"/>
      <c r="L160" s="45"/>
      <c r="M160" s="46"/>
    </row>
    <row r="161" spans="1:13" ht="15.75" customHeight="1" x14ac:dyDescent="0.3">
      <c r="A161" s="8"/>
      <c r="B161" s="47"/>
      <c r="C161" s="48"/>
      <c r="D161" s="48"/>
      <c r="E161" s="48"/>
      <c r="F161" s="49"/>
      <c r="G161" s="7"/>
      <c r="H161" s="7"/>
      <c r="I161" s="47"/>
      <c r="J161" s="48"/>
      <c r="K161" s="48"/>
      <c r="L161" s="48"/>
      <c r="M161" s="49"/>
    </row>
    <row r="162" spans="1:13" ht="15.75" customHeight="1" x14ac:dyDescent="0.3">
      <c r="A162" s="8" t="s">
        <v>227</v>
      </c>
      <c r="B162" s="62" t="s">
        <v>228</v>
      </c>
      <c r="C162" s="40"/>
      <c r="D162" s="40"/>
      <c r="E162" s="40"/>
      <c r="F162" s="38"/>
      <c r="G162" s="50">
        <v>1</v>
      </c>
      <c r="H162" s="40"/>
      <c r="I162" s="40"/>
      <c r="J162" s="40"/>
      <c r="K162" s="40"/>
      <c r="L162" s="40"/>
      <c r="M162" s="38"/>
    </row>
    <row r="163" spans="1:13" ht="15.75" customHeight="1" x14ac:dyDescent="0.3">
      <c r="A163" s="8" t="s">
        <v>229</v>
      </c>
      <c r="B163" s="62" t="s">
        <v>230</v>
      </c>
      <c r="C163" s="40"/>
      <c r="D163" s="40"/>
      <c r="E163" s="40"/>
      <c r="F163" s="38"/>
      <c r="G163" s="50"/>
      <c r="H163" s="40"/>
      <c r="I163" s="40"/>
      <c r="J163" s="40"/>
      <c r="K163" s="40"/>
      <c r="L163" s="40"/>
      <c r="M163" s="38"/>
    </row>
    <row r="164" spans="1:13" ht="15.75" customHeight="1" x14ac:dyDescent="0.3">
      <c r="A164" s="8" t="s">
        <v>231</v>
      </c>
      <c r="B164" s="43" t="s">
        <v>232</v>
      </c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38"/>
    </row>
    <row r="165" spans="1:13" ht="15.75" customHeight="1" x14ac:dyDescent="0.3">
      <c r="A165" s="8"/>
      <c r="B165" s="37" t="s">
        <v>233</v>
      </c>
      <c r="C165" s="38"/>
      <c r="D165" s="37" t="s">
        <v>234</v>
      </c>
      <c r="E165" s="38"/>
      <c r="F165" s="37" t="s">
        <v>235</v>
      </c>
      <c r="G165" s="38"/>
      <c r="H165" s="37" t="s">
        <v>236</v>
      </c>
      <c r="I165" s="38"/>
      <c r="J165" s="72"/>
      <c r="K165" s="45"/>
      <c r="L165" s="45"/>
      <c r="M165" s="46"/>
    </row>
    <row r="166" spans="1:13" ht="12.75" customHeight="1" x14ac:dyDescent="0.3">
      <c r="A166" s="8"/>
      <c r="B166" s="39"/>
      <c r="C166" s="38"/>
      <c r="D166" s="39"/>
      <c r="E166" s="38"/>
      <c r="F166" s="39"/>
      <c r="G166" s="38"/>
      <c r="H166" s="39"/>
      <c r="I166" s="38"/>
      <c r="J166" s="47"/>
      <c r="K166" s="48"/>
      <c r="L166" s="48"/>
      <c r="M166" s="49"/>
    </row>
    <row r="167" spans="1:13" ht="15.75" customHeight="1" x14ac:dyDescent="0.3">
      <c r="A167" s="8"/>
      <c r="B167" s="43" t="s">
        <v>237</v>
      </c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38"/>
    </row>
    <row r="168" spans="1:13" ht="15" customHeight="1" x14ac:dyDescent="0.3">
      <c r="A168" s="8" t="s">
        <v>238</v>
      </c>
      <c r="B168" s="51" t="s">
        <v>239</v>
      </c>
      <c r="C168" s="45"/>
      <c r="D168" s="45"/>
      <c r="E168" s="45"/>
      <c r="F168" s="46"/>
      <c r="G168" s="9" t="s">
        <v>75</v>
      </c>
      <c r="H168" s="9" t="s">
        <v>76</v>
      </c>
      <c r="I168" s="72" t="s">
        <v>240</v>
      </c>
      <c r="J168" s="45"/>
      <c r="K168" s="45"/>
      <c r="L168" s="45"/>
      <c r="M168" s="46"/>
    </row>
    <row r="169" spans="1:13" ht="15.75" customHeight="1" x14ac:dyDescent="0.3">
      <c r="A169" s="8"/>
      <c r="B169" s="47"/>
      <c r="C169" s="48"/>
      <c r="D169" s="48"/>
      <c r="E169" s="48"/>
      <c r="F169" s="49"/>
      <c r="G169" s="7"/>
      <c r="H169" s="7"/>
      <c r="I169" s="47"/>
      <c r="J169" s="48"/>
      <c r="K169" s="48"/>
      <c r="L169" s="48"/>
      <c r="M169" s="49"/>
    </row>
    <row r="170" spans="1:13" ht="15" customHeight="1" x14ac:dyDescent="0.3">
      <c r="A170" s="8" t="s">
        <v>241</v>
      </c>
      <c r="B170" s="51" t="s">
        <v>242</v>
      </c>
      <c r="C170" s="45"/>
      <c r="D170" s="45"/>
      <c r="E170" s="45"/>
      <c r="F170" s="46"/>
      <c r="G170" s="9" t="s">
        <v>75</v>
      </c>
      <c r="H170" s="9" t="s">
        <v>76</v>
      </c>
      <c r="I170" s="72" t="s">
        <v>243</v>
      </c>
      <c r="J170" s="45"/>
      <c r="K170" s="45"/>
      <c r="L170" s="45"/>
      <c r="M170" s="46"/>
    </row>
    <row r="171" spans="1:13" ht="15.75" customHeight="1" x14ac:dyDescent="0.3">
      <c r="A171" s="8"/>
      <c r="B171" s="47"/>
      <c r="C171" s="48"/>
      <c r="D171" s="48"/>
      <c r="E171" s="48"/>
      <c r="F171" s="49"/>
      <c r="G171" s="7"/>
      <c r="H171" s="7"/>
      <c r="I171" s="47"/>
      <c r="J171" s="48"/>
      <c r="K171" s="48"/>
      <c r="L171" s="48"/>
      <c r="M171" s="49"/>
    </row>
    <row r="172" spans="1:13" ht="15" customHeight="1" x14ac:dyDescent="0.3">
      <c r="A172" s="8" t="s">
        <v>244</v>
      </c>
      <c r="B172" s="51" t="s">
        <v>245</v>
      </c>
      <c r="C172" s="45"/>
      <c r="D172" s="45"/>
      <c r="E172" s="45"/>
      <c r="F172" s="46"/>
      <c r="G172" s="9" t="s">
        <v>75</v>
      </c>
      <c r="H172" s="9" t="s">
        <v>76</v>
      </c>
      <c r="I172" s="72" t="s">
        <v>240</v>
      </c>
      <c r="J172" s="45"/>
      <c r="K172" s="45"/>
      <c r="L172" s="45"/>
      <c r="M172" s="46"/>
    </row>
    <row r="173" spans="1:13" ht="15.75" customHeight="1" x14ac:dyDescent="0.3">
      <c r="A173" s="8"/>
      <c r="B173" s="47"/>
      <c r="C173" s="48"/>
      <c r="D173" s="48"/>
      <c r="E173" s="48"/>
      <c r="F173" s="49"/>
      <c r="G173" s="7"/>
      <c r="H173" s="7"/>
      <c r="I173" s="47"/>
      <c r="J173" s="48"/>
      <c r="K173" s="48"/>
      <c r="L173" s="48"/>
      <c r="M173" s="49"/>
    </row>
    <row r="174" spans="1:13" ht="15" customHeight="1" x14ac:dyDescent="0.3">
      <c r="A174" s="8" t="s">
        <v>246</v>
      </c>
      <c r="B174" s="51" t="s">
        <v>247</v>
      </c>
      <c r="C174" s="45"/>
      <c r="D174" s="45"/>
      <c r="E174" s="45"/>
      <c r="F174" s="46"/>
      <c r="G174" s="9" t="s">
        <v>75</v>
      </c>
      <c r="H174" s="9" t="s">
        <v>76</v>
      </c>
      <c r="I174" s="72" t="s">
        <v>240</v>
      </c>
      <c r="J174" s="45"/>
      <c r="K174" s="45"/>
      <c r="L174" s="45"/>
      <c r="M174" s="46"/>
    </row>
    <row r="175" spans="1:13" ht="15.75" customHeight="1" x14ac:dyDescent="0.3">
      <c r="A175" s="8"/>
      <c r="B175" s="47"/>
      <c r="C175" s="48"/>
      <c r="D175" s="48"/>
      <c r="E175" s="48"/>
      <c r="F175" s="49"/>
      <c r="G175" s="7"/>
      <c r="H175" s="7"/>
      <c r="I175" s="47"/>
      <c r="J175" s="48"/>
      <c r="K175" s="48"/>
      <c r="L175" s="48"/>
      <c r="M175" s="49"/>
    </row>
    <row r="176" spans="1:13" ht="15.75" customHeight="1" x14ac:dyDescent="0.3">
      <c r="A176" s="8" t="s">
        <v>248</v>
      </c>
      <c r="B176" s="51" t="s">
        <v>249</v>
      </c>
      <c r="C176" s="45"/>
      <c r="D176" s="45"/>
      <c r="E176" s="45"/>
      <c r="F176" s="46"/>
      <c r="G176" s="9" t="s">
        <v>75</v>
      </c>
      <c r="H176" s="9" t="s">
        <v>76</v>
      </c>
      <c r="I176" s="72" t="s">
        <v>240</v>
      </c>
      <c r="J176" s="45"/>
      <c r="K176" s="45"/>
      <c r="L176" s="45"/>
      <c r="M176" s="46"/>
    </row>
    <row r="177" spans="1:13" ht="15.75" customHeight="1" x14ac:dyDescent="0.3">
      <c r="A177" s="8"/>
      <c r="B177" s="47"/>
      <c r="C177" s="48"/>
      <c r="D177" s="48"/>
      <c r="E177" s="48"/>
      <c r="F177" s="49"/>
      <c r="G177" s="7"/>
      <c r="H177" s="7"/>
      <c r="I177" s="47"/>
      <c r="J177" s="48"/>
      <c r="K177" s="48"/>
      <c r="L177" s="48"/>
      <c r="M177" s="49"/>
    </row>
    <row r="178" spans="1:13" ht="15.75" customHeight="1" x14ac:dyDescent="0.3">
      <c r="A178" s="8" t="s">
        <v>250</v>
      </c>
      <c r="B178" s="44" t="s">
        <v>251</v>
      </c>
      <c r="C178" s="46"/>
      <c r="D178" s="56" t="s">
        <v>252</v>
      </c>
      <c r="E178" s="37" t="s">
        <v>253</v>
      </c>
      <c r="F178" s="40"/>
      <c r="G178" s="38"/>
      <c r="H178" s="56" t="s">
        <v>254</v>
      </c>
      <c r="I178" s="37" t="s">
        <v>255</v>
      </c>
      <c r="J178" s="40"/>
      <c r="K178" s="40"/>
      <c r="L178" s="40"/>
      <c r="M178" s="38"/>
    </row>
    <row r="179" spans="1:13" ht="15.75" customHeight="1" x14ac:dyDescent="0.3">
      <c r="A179" s="8"/>
      <c r="B179" s="47"/>
      <c r="C179" s="49"/>
      <c r="D179" s="57"/>
      <c r="E179" s="13" t="s">
        <v>256</v>
      </c>
      <c r="F179" s="13" t="s">
        <v>257</v>
      </c>
      <c r="G179" s="13" t="s">
        <v>258</v>
      </c>
      <c r="H179" s="57"/>
      <c r="I179" s="13" t="s">
        <v>259</v>
      </c>
      <c r="J179" s="13" t="s">
        <v>260</v>
      </c>
      <c r="K179" s="13" t="s">
        <v>261</v>
      </c>
      <c r="L179" s="13" t="s">
        <v>262</v>
      </c>
      <c r="M179" s="13" t="s">
        <v>263</v>
      </c>
    </row>
    <row r="180" spans="1:13" ht="15.75" customHeight="1" x14ac:dyDescent="0.3">
      <c r="A180" s="8"/>
      <c r="B180" s="50" t="s">
        <v>93</v>
      </c>
      <c r="C180" s="38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 ht="15.75" customHeight="1" x14ac:dyDescent="0.3">
      <c r="A181" s="8"/>
      <c r="B181" s="50" t="s">
        <v>94</v>
      </c>
      <c r="C181" s="38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 ht="15.75" customHeight="1" x14ac:dyDescent="0.3">
      <c r="A182" s="8"/>
      <c r="B182" s="50" t="s">
        <v>95</v>
      </c>
      <c r="C182" s="38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 ht="15.75" customHeight="1" x14ac:dyDescent="0.3">
      <c r="A183" s="8"/>
      <c r="B183" s="73" t="s">
        <v>264</v>
      </c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38"/>
    </row>
    <row r="184" spans="1:13" ht="15" customHeight="1" x14ac:dyDescent="0.3">
      <c r="A184" s="8" t="s">
        <v>265</v>
      </c>
      <c r="B184" s="51" t="s">
        <v>266</v>
      </c>
      <c r="C184" s="45"/>
      <c r="D184" s="45"/>
      <c r="E184" s="45"/>
      <c r="F184" s="45"/>
      <c r="G184" s="45"/>
      <c r="H184" s="45"/>
      <c r="I184" s="46"/>
      <c r="J184" s="9" t="s">
        <v>75</v>
      </c>
      <c r="K184" s="9" t="s">
        <v>76</v>
      </c>
      <c r="L184" s="69"/>
      <c r="M184" s="46"/>
    </row>
    <row r="185" spans="1:13" ht="15.75" customHeight="1" x14ac:dyDescent="0.3">
      <c r="A185" s="8"/>
      <c r="B185" s="47"/>
      <c r="C185" s="48"/>
      <c r="D185" s="48"/>
      <c r="E185" s="48"/>
      <c r="F185" s="48"/>
      <c r="G185" s="48"/>
      <c r="H185" s="48"/>
      <c r="I185" s="49"/>
      <c r="J185" s="7"/>
      <c r="K185" s="7"/>
      <c r="L185" s="47"/>
      <c r="M185" s="49"/>
    </row>
    <row r="186" spans="1:13" ht="15" customHeight="1" x14ac:dyDescent="0.3">
      <c r="A186" s="8" t="s">
        <v>267</v>
      </c>
      <c r="B186" s="51" t="s">
        <v>268</v>
      </c>
      <c r="C186" s="45"/>
      <c r="D186" s="45"/>
      <c r="E186" s="45"/>
      <c r="F186" s="45"/>
      <c r="G186" s="45"/>
      <c r="H186" s="45"/>
      <c r="I186" s="46"/>
      <c r="J186" s="9" t="s">
        <v>75</v>
      </c>
      <c r="K186" s="9" t="s">
        <v>76</v>
      </c>
      <c r="L186" s="43" t="s">
        <v>269</v>
      </c>
      <c r="M186" s="38"/>
    </row>
    <row r="187" spans="1:13" ht="15.75" customHeight="1" x14ac:dyDescent="0.3">
      <c r="A187" s="8"/>
      <c r="B187" s="47"/>
      <c r="C187" s="48"/>
      <c r="D187" s="48"/>
      <c r="E187" s="48"/>
      <c r="F187" s="48"/>
      <c r="G187" s="48"/>
      <c r="H187" s="48"/>
      <c r="I187" s="49"/>
      <c r="J187" s="7"/>
      <c r="K187" s="7"/>
      <c r="L187" s="50"/>
      <c r="M187" s="38"/>
    </row>
    <row r="188" spans="1:13" ht="15" customHeight="1" x14ac:dyDescent="0.3">
      <c r="A188" s="8" t="s">
        <v>270</v>
      </c>
      <c r="B188" s="51" t="s">
        <v>271</v>
      </c>
      <c r="C188" s="45"/>
      <c r="D188" s="45"/>
      <c r="E188" s="45"/>
      <c r="F188" s="45"/>
      <c r="G188" s="45"/>
      <c r="H188" s="45"/>
      <c r="I188" s="46"/>
      <c r="J188" s="9" t="s">
        <v>75</v>
      </c>
      <c r="K188" s="9" t="s">
        <v>76</v>
      </c>
      <c r="L188" s="69"/>
      <c r="M188" s="46"/>
    </row>
    <row r="189" spans="1:13" ht="15.75" customHeight="1" x14ac:dyDescent="0.3">
      <c r="A189" s="8"/>
      <c r="B189" s="47"/>
      <c r="C189" s="48"/>
      <c r="D189" s="48"/>
      <c r="E189" s="48"/>
      <c r="F189" s="48"/>
      <c r="G189" s="48"/>
      <c r="H189" s="48"/>
      <c r="I189" s="49"/>
      <c r="J189" s="7"/>
      <c r="K189" s="7"/>
      <c r="L189" s="47"/>
      <c r="M189" s="49"/>
    </row>
    <row r="190" spans="1:13" ht="15" customHeight="1" x14ac:dyDescent="0.3">
      <c r="A190" s="8" t="s">
        <v>272</v>
      </c>
      <c r="B190" s="51" t="s">
        <v>273</v>
      </c>
      <c r="C190" s="45"/>
      <c r="D190" s="45"/>
      <c r="E190" s="45"/>
      <c r="F190" s="45"/>
      <c r="G190" s="45"/>
      <c r="H190" s="45"/>
      <c r="I190" s="46"/>
      <c r="J190" s="9" t="s">
        <v>75</v>
      </c>
      <c r="K190" s="9" t="s">
        <v>76</v>
      </c>
      <c r="L190" s="69"/>
      <c r="M190" s="46"/>
    </row>
    <row r="191" spans="1:13" ht="15.75" customHeight="1" x14ac:dyDescent="0.3">
      <c r="A191" s="8"/>
      <c r="B191" s="47"/>
      <c r="C191" s="48"/>
      <c r="D191" s="48"/>
      <c r="E191" s="48"/>
      <c r="F191" s="48"/>
      <c r="G191" s="48"/>
      <c r="H191" s="48"/>
      <c r="I191" s="49"/>
      <c r="J191" s="7"/>
      <c r="K191" s="7"/>
      <c r="L191" s="47"/>
      <c r="M191" s="49"/>
    </row>
    <row r="192" spans="1:13" ht="15" customHeight="1" x14ac:dyDescent="0.3">
      <c r="A192" s="8" t="s">
        <v>274</v>
      </c>
      <c r="B192" s="51" t="s">
        <v>275</v>
      </c>
      <c r="C192" s="45"/>
      <c r="D192" s="45"/>
      <c r="E192" s="45"/>
      <c r="F192" s="45"/>
      <c r="G192" s="45"/>
      <c r="H192" s="45"/>
      <c r="I192" s="46"/>
      <c r="J192" s="9" t="s">
        <v>75</v>
      </c>
      <c r="K192" s="9" t="s">
        <v>76</v>
      </c>
      <c r="L192" s="69"/>
      <c r="M192" s="46"/>
    </row>
    <row r="193" spans="1:13" ht="15.75" customHeight="1" x14ac:dyDescent="0.3">
      <c r="A193" s="8"/>
      <c r="B193" s="47"/>
      <c r="C193" s="48"/>
      <c r="D193" s="48"/>
      <c r="E193" s="48"/>
      <c r="F193" s="48"/>
      <c r="G193" s="48"/>
      <c r="H193" s="48"/>
      <c r="I193" s="49"/>
      <c r="J193" s="7"/>
      <c r="K193" s="7"/>
      <c r="L193" s="47"/>
      <c r="M193" s="49"/>
    </row>
    <row r="194" spans="1:13" ht="15" customHeight="1" x14ac:dyDescent="0.3">
      <c r="A194" s="8" t="s">
        <v>276</v>
      </c>
      <c r="B194" s="51" t="s">
        <v>277</v>
      </c>
      <c r="C194" s="45"/>
      <c r="D194" s="45"/>
      <c r="E194" s="45"/>
      <c r="F194" s="45"/>
      <c r="G194" s="45"/>
      <c r="H194" s="45"/>
      <c r="I194" s="46"/>
      <c r="J194" s="9" t="s">
        <v>75</v>
      </c>
      <c r="K194" s="9" t="s">
        <v>76</v>
      </c>
      <c r="L194" s="69"/>
      <c r="M194" s="46"/>
    </row>
    <row r="195" spans="1:13" ht="15.75" customHeight="1" x14ac:dyDescent="0.3">
      <c r="A195" s="8"/>
      <c r="B195" s="47"/>
      <c r="C195" s="48"/>
      <c r="D195" s="48"/>
      <c r="E195" s="48"/>
      <c r="F195" s="48"/>
      <c r="G195" s="48"/>
      <c r="H195" s="48"/>
      <c r="I195" s="49"/>
      <c r="J195" s="7"/>
      <c r="K195" s="7"/>
      <c r="L195" s="47"/>
      <c r="M195" s="49"/>
    </row>
    <row r="196" spans="1:13" ht="15.75" customHeight="1" x14ac:dyDescent="0.3">
      <c r="A196" s="8" t="s">
        <v>278</v>
      </c>
      <c r="B196" s="60" t="s">
        <v>279</v>
      </c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38"/>
    </row>
    <row r="197" spans="1:13" ht="15.75" customHeight="1" x14ac:dyDescent="0.3">
      <c r="A197" s="8"/>
      <c r="B197" s="62" t="s">
        <v>280</v>
      </c>
      <c r="C197" s="40"/>
      <c r="D197" s="40"/>
      <c r="E197" s="40"/>
      <c r="F197" s="38"/>
      <c r="G197" s="9" t="s">
        <v>75</v>
      </c>
      <c r="H197" s="9" t="s">
        <v>76</v>
      </c>
      <c r="I197" s="43" t="s">
        <v>281</v>
      </c>
      <c r="J197" s="40"/>
      <c r="K197" s="40"/>
      <c r="L197" s="40"/>
      <c r="M197" s="38"/>
    </row>
    <row r="198" spans="1:13" ht="15.75" customHeight="1" x14ac:dyDescent="0.3">
      <c r="A198" s="8"/>
      <c r="B198" s="66" t="s">
        <v>282</v>
      </c>
      <c r="C198" s="40"/>
      <c r="D198" s="40"/>
      <c r="E198" s="40"/>
      <c r="F198" s="38"/>
      <c r="G198" s="7"/>
      <c r="H198" s="7"/>
      <c r="I198" s="66"/>
      <c r="J198" s="40"/>
      <c r="K198" s="40"/>
      <c r="L198" s="40"/>
      <c r="M198" s="38"/>
    </row>
    <row r="199" spans="1:13" ht="15.75" customHeight="1" x14ac:dyDescent="0.3">
      <c r="A199" s="8"/>
      <c r="B199" s="66" t="s">
        <v>283</v>
      </c>
      <c r="C199" s="40"/>
      <c r="D199" s="40"/>
      <c r="E199" s="40"/>
      <c r="F199" s="38"/>
      <c r="G199" s="7"/>
      <c r="H199" s="7"/>
      <c r="I199" s="66"/>
      <c r="J199" s="40"/>
      <c r="K199" s="40"/>
      <c r="L199" s="40"/>
      <c r="M199" s="38"/>
    </row>
    <row r="200" spans="1:13" ht="15.75" customHeight="1" x14ac:dyDescent="0.3">
      <c r="A200" s="8"/>
      <c r="B200" s="66" t="s">
        <v>284</v>
      </c>
      <c r="C200" s="40"/>
      <c r="D200" s="40"/>
      <c r="E200" s="40"/>
      <c r="F200" s="38"/>
      <c r="G200" s="7"/>
      <c r="H200" s="7"/>
      <c r="I200" s="66"/>
      <c r="J200" s="40"/>
      <c r="K200" s="40"/>
      <c r="L200" s="40"/>
      <c r="M200" s="38"/>
    </row>
    <row r="201" spans="1:13" ht="15.75" customHeight="1" x14ac:dyDescent="0.3">
      <c r="A201" s="8"/>
      <c r="B201" s="66" t="s">
        <v>285</v>
      </c>
      <c r="C201" s="40"/>
      <c r="D201" s="40"/>
      <c r="E201" s="40"/>
      <c r="F201" s="38"/>
      <c r="G201" s="7"/>
      <c r="H201" s="7"/>
      <c r="I201" s="66"/>
      <c r="J201" s="40"/>
      <c r="K201" s="40"/>
      <c r="L201" s="40"/>
      <c r="M201" s="38"/>
    </row>
    <row r="202" spans="1:13" ht="15.75" customHeight="1" x14ac:dyDescent="0.3">
      <c r="A202" s="8"/>
      <c r="B202" s="66" t="s">
        <v>286</v>
      </c>
      <c r="C202" s="40"/>
      <c r="D202" s="40"/>
      <c r="E202" s="40"/>
      <c r="F202" s="38"/>
      <c r="G202" s="7"/>
      <c r="H202" s="7"/>
      <c r="I202" s="66"/>
      <c r="J202" s="40"/>
      <c r="K202" s="40"/>
      <c r="L202" s="40"/>
      <c r="M202" s="38"/>
    </row>
    <row r="203" spans="1:13" ht="15.75" customHeight="1" x14ac:dyDescent="0.3">
      <c r="A203" s="8"/>
      <c r="B203" s="66" t="s">
        <v>287</v>
      </c>
      <c r="C203" s="40"/>
      <c r="D203" s="40"/>
      <c r="E203" s="40"/>
      <c r="F203" s="38"/>
      <c r="G203" s="7"/>
      <c r="H203" s="7"/>
      <c r="I203" s="66"/>
      <c r="J203" s="40"/>
      <c r="K203" s="40"/>
      <c r="L203" s="40"/>
      <c r="M203" s="38"/>
    </row>
    <row r="204" spans="1:13" ht="15.75" customHeight="1" x14ac:dyDescent="0.3">
      <c r="A204" s="8" t="s">
        <v>288</v>
      </c>
      <c r="B204" s="43" t="s">
        <v>289</v>
      </c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38"/>
    </row>
    <row r="205" spans="1:13" ht="15.75" customHeight="1" x14ac:dyDescent="0.3">
      <c r="A205" s="8"/>
      <c r="B205" s="62" t="s">
        <v>290</v>
      </c>
      <c r="C205" s="40"/>
      <c r="D205" s="40"/>
      <c r="E205" s="40"/>
      <c r="F205" s="38"/>
      <c r="G205" s="9" t="s">
        <v>75</v>
      </c>
      <c r="H205" s="9" t="s">
        <v>76</v>
      </c>
      <c r="I205" s="43" t="s">
        <v>153</v>
      </c>
      <c r="J205" s="40"/>
      <c r="K205" s="38"/>
      <c r="L205" s="43" t="s">
        <v>291</v>
      </c>
      <c r="M205" s="38"/>
    </row>
    <row r="206" spans="1:13" ht="15.75" customHeight="1" x14ac:dyDescent="0.3">
      <c r="A206" s="8"/>
      <c r="B206" s="66" t="s">
        <v>292</v>
      </c>
      <c r="C206" s="40"/>
      <c r="D206" s="40"/>
      <c r="E206" s="40"/>
      <c r="F206" s="38"/>
      <c r="G206" s="7"/>
      <c r="H206" s="7"/>
      <c r="I206" s="50"/>
      <c r="J206" s="40"/>
      <c r="K206" s="38"/>
      <c r="L206" s="50"/>
      <c r="M206" s="38"/>
    </row>
    <row r="207" spans="1:13" ht="15.75" customHeight="1" x14ac:dyDescent="0.3">
      <c r="A207" s="8"/>
      <c r="B207" s="66" t="s">
        <v>293</v>
      </c>
      <c r="C207" s="40"/>
      <c r="D207" s="40"/>
      <c r="E207" s="40"/>
      <c r="F207" s="38"/>
      <c r="G207" s="7"/>
      <c r="H207" s="7"/>
      <c r="I207" s="50"/>
      <c r="J207" s="40"/>
      <c r="K207" s="38"/>
      <c r="L207" s="50"/>
      <c r="M207" s="38"/>
    </row>
    <row r="208" spans="1:13" ht="15.75" customHeight="1" x14ac:dyDescent="0.3">
      <c r="A208" s="8"/>
      <c r="B208" s="66" t="s">
        <v>294</v>
      </c>
      <c r="C208" s="40"/>
      <c r="D208" s="40"/>
      <c r="E208" s="40"/>
      <c r="F208" s="38"/>
      <c r="G208" s="7"/>
      <c r="H208" s="7"/>
      <c r="I208" s="50"/>
      <c r="J208" s="40"/>
      <c r="K208" s="38"/>
      <c r="L208" s="50"/>
      <c r="M208" s="38"/>
    </row>
    <row r="209" spans="1:13" ht="15.75" customHeight="1" x14ac:dyDescent="0.3">
      <c r="A209" s="8"/>
      <c r="B209" s="66" t="s">
        <v>287</v>
      </c>
      <c r="C209" s="40"/>
      <c r="D209" s="40"/>
      <c r="E209" s="40"/>
      <c r="F209" s="38"/>
      <c r="G209" s="7"/>
      <c r="H209" s="7"/>
      <c r="I209" s="50"/>
      <c r="J209" s="40"/>
      <c r="K209" s="38"/>
      <c r="L209" s="50"/>
      <c r="M209" s="38"/>
    </row>
    <row r="210" spans="1:13" ht="15.75" customHeight="1" x14ac:dyDescent="0.3">
      <c r="A210" s="8">
        <v>8</v>
      </c>
      <c r="B210" s="43" t="s">
        <v>295</v>
      </c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38"/>
    </row>
    <row r="211" spans="1:13" ht="15.75" customHeight="1" x14ac:dyDescent="0.3">
      <c r="A211" s="8" t="s">
        <v>296</v>
      </c>
      <c r="B211" s="43" t="s">
        <v>297</v>
      </c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38"/>
    </row>
    <row r="212" spans="1:13" ht="15.75" customHeight="1" x14ac:dyDescent="0.3">
      <c r="A212" s="8"/>
      <c r="B212" s="64" t="s">
        <v>298</v>
      </c>
      <c r="C212" s="45"/>
      <c r="D212" s="45"/>
      <c r="E212" s="45"/>
      <c r="F212" s="46"/>
      <c r="G212" s="9" t="s">
        <v>75</v>
      </c>
      <c r="H212" s="9" t="s">
        <v>76</v>
      </c>
      <c r="I212" s="112"/>
      <c r="J212" s="45"/>
      <c r="K212" s="45"/>
      <c r="L212" s="45"/>
      <c r="M212" s="46"/>
    </row>
    <row r="213" spans="1:13" ht="15.75" customHeight="1" x14ac:dyDescent="0.3">
      <c r="A213" s="8"/>
      <c r="B213" s="47"/>
      <c r="C213" s="48"/>
      <c r="D213" s="48"/>
      <c r="E213" s="48"/>
      <c r="F213" s="49"/>
      <c r="G213" s="7"/>
      <c r="H213" s="7"/>
      <c r="I213" s="47"/>
      <c r="J213" s="48"/>
      <c r="K213" s="48"/>
      <c r="L213" s="48"/>
      <c r="M213" s="49"/>
    </row>
    <row r="214" spans="1:13" ht="15.75" customHeight="1" x14ac:dyDescent="0.3">
      <c r="A214" s="8" t="s">
        <v>299</v>
      </c>
      <c r="B214" s="43" t="s">
        <v>300</v>
      </c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38"/>
    </row>
    <row r="215" spans="1:13" ht="15.75" customHeight="1" x14ac:dyDescent="0.3">
      <c r="A215" s="8"/>
      <c r="B215" s="56" t="s">
        <v>301</v>
      </c>
      <c r="C215" s="109" t="s">
        <v>75</v>
      </c>
      <c r="D215" s="109" t="s">
        <v>76</v>
      </c>
      <c r="E215" s="37" t="s">
        <v>302</v>
      </c>
      <c r="F215" s="38"/>
      <c r="G215" s="37" t="s">
        <v>303</v>
      </c>
      <c r="H215" s="40"/>
      <c r="I215" s="38"/>
      <c r="J215" s="37" t="s">
        <v>304</v>
      </c>
      <c r="K215" s="38"/>
      <c r="L215" s="13" t="s">
        <v>305</v>
      </c>
      <c r="M215" s="56" t="s">
        <v>114</v>
      </c>
    </row>
    <row r="216" spans="1:13" ht="15.75" customHeight="1" x14ac:dyDescent="0.3">
      <c r="A216" s="8"/>
      <c r="B216" s="57"/>
      <c r="C216" s="57"/>
      <c r="D216" s="57"/>
      <c r="E216" s="13" t="s">
        <v>306</v>
      </c>
      <c r="F216" s="13" t="s">
        <v>307</v>
      </c>
      <c r="G216" s="13" t="s">
        <v>308</v>
      </c>
      <c r="H216" s="13" t="s">
        <v>309</v>
      </c>
      <c r="I216" s="13" t="s">
        <v>310</v>
      </c>
      <c r="J216" s="9" t="s">
        <v>75</v>
      </c>
      <c r="K216" s="9" t="s">
        <v>76</v>
      </c>
      <c r="L216" s="13" t="s">
        <v>311</v>
      </c>
      <c r="M216" s="57"/>
    </row>
    <row r="217" spans="1:13" ht="15.75" customHeight="1" x14ac:dyDescent="0.3">
      <c r="A217" s="8"/>
      <c r="B217" s="12" t="s">
        <v>312</v>
      </c>
      <c r="C217" s="7"/>
      <c r="D217" s="7"/>
      <c r="E217" s="12"/>
      <c r="F217" s="12"/>
      <c r="G217" s="7"/>
      <c r="H217" s="7"/>
      <c r="I217" s="12"/>
      <c r="J217" s="12"/>
      <c r="K217" s="12"/>
      <c r="L217" s="7"/>
      <c r="M217" s="15" t="s">
        <v>313</v>
      </c>
    </row>
    <row r="218" spans="1:13" ht="15.75" customHeight="1" x14ac:dyDescent="0.3">
      <c r="A218" s="8"/>
      <c r="B218" s="12" t="s">
        <v>314</v>
      </c>
      <c r="C218" s="7"/>
      <c r="D218" s="7"/>
      <c r="E218" s="12"/>
      <c r="F218" s="12"/>
      <c r="G218" s="7"/>
      <c r="H218" s="7"/>
      <c r="I218" s="12"/>
      <c r="J218" s="12"/>
      <c r="K218" s="12"/>
      <c r="L218" s="12"/>
      <c r="M218" s="12"/>
    </row>
    <row r="219" spans="1:13" ht="15.75" customHeight="1" x14ac:dyDescent="0.3">
      <c r="A219" s="8"/>
      <c r="B219" s="12" t="s">
        <v>315</v>
      </c>
      <c r="C219" s="7"/>
      <c r="D219" s="7"/>
      <c r="E219" s="12"/>
      <c r="F219" s="12"/>
      <c r="G219" s="7"/>
      <c r="H219" s="7"/>
      <c r="I219" s="7"/>
      <c r="J219" s="12"/>
      <c r="K219" s="7"/>
      <c r="L219" s="12"/>
      <c r="M219" s="15" t="s">
        <v>316</v>
      </c>
    </row>
    <row r="220" spans="1:13" ht="15.75" customHeight="1" x14ac:dyDescent="0.3">
      <c r="A220" s="8" t="s">
        <v>317</v>
      </c>
      <c r="B220" s="64" t="s">
        <v>318</v>
      </c>
      <c r="C220" s="45"/>
      <c r="D220" s="45"/>
      <c r="E220" s="45"/>
      <c r="F220" s="46"/>
      <c r="G220" s="9" t="s">
        <v>75</v>
      </c>
      <c r="H220" s="9" t="s">
        <v>76</v>
      </c>
      <c r="I220" s="112" t="s">
        <v>319</v>
      </c>
      <c r="J220" s="45"/>
      <c r="K220" s="45"/>
      <c r="L220" s="45"/>
      <c r="M220" s="46"/>
    </row>
    <row r="221" spans="1:13" ht="15.75" customHeight="1" x14ac:dyDescent="0.3">
      <c r="A221" s="8"/>
      <c r="B221" s="47"/>
      <c r="C221" s="48"/>
      <c r="D221" s="48"/>
      <c r="E221" s="48"/>
      <c r="F221" s="49"/>
      <c r="G221" s="7"/>
      <c r="H221" s="7"/>
      <c r="I221" s="47"/>
      <c r="J221" s="48"/>
      <c r="K221" s="48"/>
      <c r="L221" s="48"/>
      <c r="M221" s="49"/>
    </row>
    <row r="222" spans="1:13" ht="15.75" customHeight="1" x14ac:dyDescent="0.3">
      <c r="A222" s="8" t="s">
        <v>320</v>
      </c>
      <c r="B222" s="44" t="s">
        <v>321</v>
      </c>
      <c r="C222" s="45"/>
      <c r="D222" s="46"/>
      <c r="E222" s="56" t="s">
        <v>322</v>
      </c>
      <c r="F222" s="37" t="s">
        <v>323</v>
      </c>
      <c r="G222" s="38"/>
      <c r="H222" s="37" t="s">
        <v>324</v>
      </c>
      <c r="I222" s="38"/>
      <c r="J222" s="37" t="s">
        <v>325</v>
      </c>
      <c r="K222" s="38"/>
      <c r="L222" s="107" t="s">
        <v>114</v>
      </c>
      <c r="M222" s="46"/>
    </row>
    <row r="223" spans="1:13" ht="15.75" customHeight="1" x14ac:dyDescent="0.3">
      <c r="A223" s="8"/>
      <c r="B223" s="47"/>
      <c r="C223" s="48"/>
      <c r="D223" s="49"/>
      <c r="E223" s="57"/>
      <c r="F223" s="9" t="s">
        <v>75</v>
      </c>
      <c r="G223" s="9" t="s">
        <v>76</v>
      </c>
      <c r="H223" s="9" t="s">
        <v>75</v>
      </c>
      <c r="I223" s="9" t="s">
        <v>76</v>
      </c>
      <c r="J223" s="9" t="s">
        <v>75</v>
      </c>
      <c r="K223" s="9" t="s">
        <v>76</v>
      </c>
      <c r="L223" s="47"/>
      <c r="M223" s="49"/>
    </row>
    <row r="224" spans="1:13" ht="15" customHeight="1" x14ac:dyDescent="0.3">
      <c r="A224" s="8"/>
      <c r="B224" s="42" t="s">
        <v>326</v>
      </c>
      <c r="C224" s="40"/>
      <c r="D224" s="38"/>
      <c r="E224" s="12"/>
      <c r="F224" s="7"/>
      <c r="G224" s="7"/>
      <c r="H224" s="7"/>
      <c r="I224" s="7"/>
      <c r="J224" s="11"/>
      <c r="K224" s="12"/>
      <c r="L224" s="113" t="s">
        <v>327</v>
      </c>
      <c r="M224" s="46"/>
    </row>
    <row r="225" spans="1:13" ht="15.75" customHeight="1" x14ac:dyDescent="0.3">
      <c r="A225" s="8"/>
      <c r="B225" s="42" t="s">
        <v>328</v>
      </c>
      <c r="C225" s="40"/>
      <c r="D225" s="38"/>
      <c r="E225" s="7"/>
      <c r="F225" s="7"/>
      <c r="G225" s="7"/>
      <c r="H225" s="7"/>
      <c r="I225" s="7"/>
      <c r="J225" s="11"/>
      <c r="K225" s="12"/>
      <c r="L225" s="47"/>
      <c r="M225" s="49"/>
    </row>
    <row r="226" spans="1:13" ht="15" customHeight="1" x14ac:dyDescent="0.3">
      <c r="A226" s="8" t="s">
        <v>329</v>
      </c>
      <c r="B226" s="51" t="s">
        <v>330</v>
      </c>
      <c r="C226" s="45"/>
      <c r="D226" s="45"/>
      <c r="E226" s="45"/>
      <c r="F226" s="46"/>
      <c r="G226" s="9" t="s">
        <v>75</v>
      </c>
      <c r="H226" s="9" t="s">
        <v>76</v>
      </c>
      <c r="I226" s="70"/>
      <c r="J226" s="45"/>
      <c r="K226" s="45"/>
      <c r="L226" s="45"/>
      <c r="M226" s="46"/>
    </row>
    <row r="227" spans="1:13" ht="15.75" customHeight="1" x14ac:dyDescent="0.3">
      <c r="A227" s="8"/>
      <c r="B227" s="47"/>
      <c r="C227" s="48"/>
      <c r="D227" s="48"/>
      <c r="E227" s="48"/>
      <c r="F227" s="49"/>
      <c r="G227" s="11"/>
      <c r="H227" s="7"/>
      <c r="I227" s="47"/>
      <c r="J227" s="48"/>
      <c r="K227" s="48"/>
      <c r="L227" s="48"/>
      <c r="M227" s="49"/>
    </row>
    <row r="228" spans="1:13" ht="15.75" customHeight="1" x14ac:dyDescent="0.3">
      <c r="A228" s="8" t="s">
        <v>331</v>
      </c>
      <c r="B228" s="43" t="s">
        <v>332</v>
      </c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38"/>
    </row>
    <row r="229" spans="1:13" ht="15.75" customHeight="1" x14ac:dyDescent="0.3">
      <c r="A229" s="8"/>
      <c r="B229" s="62" t="s">
        <v>333</v>
      </c>
      <c r="C229" s="40"/>
      <c r="D229" s="40"/>
      <c r="E229" s="40"/>
      <c r="F229" s="38"/>
      <c r="G229" s="9" t="s">
        <v>75</v>
      </c>
      <c r="H229" s="9" t="s">
        <v>76</v>
      </c>
      <c r="I229" s="114"/>
      <c r="J229" s="45"/>
      <c r="K229" s="45"/>
      <c r="L229" s="45"/>
      <c r="M229" s="46"/>
    </row>
    <row r="230" spans="1:13" ht="15.75" customHeight="1" x14ac:dyDescent="0.3">
      <c r="A230" s="8"/>
      <c r="B230" s="66" t="s">
        <v>312</v>
      </c>
      <c r="C230" s="40"/>
      <c r="D230" s="40"/>
      <c r="E230" s="40"/>
      <c r="F230" s="38"/>
      <c r="G230" s="11"/>
      <c r="H230" s="7"/>
      <c r="I230" s="53"/>
      <c r="J230" s="54"/>
      <c r="K230" s="54"/>
      <c r="L230" s="54"/>
      <c r="M230" s="55"/>
    </row>
    <row r="231" spans="1:13" ht="15.75" customHeight="1" x14ac:dyDescent="0.3">
      <c r="A231" s="8"/>
      <c r="B231" s="66" t="s">
        <v>315</v>
      </c>
      <c r="C231" s="40"/>
      <c r="D231" s="40"/>
      <c r="E231" s="40"/>
      <c r="F231" s="38"/>
      <c r="G231" s="7"/>
      <c r="H231" s="7"/>
      <c r="I231" s="53"/>
      <c r="J231" s="54"/>
      <c r="K231" s="54"/>
      <c r="L231" s="54"/>
      <c r="M231" s="55"/>
    </row>
    <row r="232" spans="1:13" ht="15.75" customHeight="1" x14ac:dyDescent="0.3">
      <c r="A232" s="8"/>
      <c r="B232" s="66" t="s">
        <v>334</v>
      </c>
      <c r="C232" s="40"/>
      <c r="D232" s="40"/>
      <c r="E232" s="40"/>
      <c r="F232" s="38"/>
      <c r="G232" s="7"/>
      <c r="H232" s="7"/>
      <c r="I232" s="53"/>
      <c r="J232" s="54"/>
      <c r="K232" s="54"/>
      <c r="L232" s="54"/>
      <c r="M232" s="55"/>
    </row>
    <row r="233" spans="1:13" ht="15.75" customHeight="1" x14ac:dyDescent="0.3">
      <c r="A233" s="8"/>
      <c r="B233" s="66" t="s">
        <v>335</v>
      </c>
      <c r="C233" s="40"/>
      <c r="D233" s="40"/>
      <c r="E233" s="40"/>
      <c r="F233" s="38"/>
      <c r="G233" s="7"/>
      <c r="H233" s="7"/>
      <c r="I233" s="47"/>
      <c r="J233" s="48"/>
      <c r="K233" s="48"/>
      <c r="L233" s="48"/>
      <c r="M233" s="49"/>
    </row>
    <row r="234" spans="1:13" ht="15.75" customHeight="1" x14ac:dyDescent="0.3">
      <c r="A234" s="8" t="s">
        <v>336</v>
      </c>
      <c r="B234" s="43" t="s">
        <v>337</v>
      </c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38"/>
    </row>
    <row r="235" spans="1:13" ht="30" customHeight="1" x14ac:dyDescent="0.3">
      <c r="A235" s="8"/>
      <c r="B235" s="44" t="s">
        <v>321</v>
      </c>
      <c r="C235" s="45"/>
      <c r="D235" s="46"/>
      <c r="E235" s="56" t="s">
        <v>153</v>
      </c>
      <c r="F235" s="37" t="s">
        <v>323</v>
      </c>
      <c r="G235" s="38"/>
      <c r="H235" s="37" t="s">
        <v>324</v>
      </c>
      <c r="I235" s="38"/>
      <c r="J235" s="37" t="s">
        <v>325</v>
      </c>
      <c r="K235" s="38"/>
      <c r="L235" s="107" t="s">
        <v>114</v>
      </c>
      <c r="M235" s="46"/>
    </row>
    <row r="236" spans="1:13" ht="15.75" customHeight="1" x14ac:dyDescent="0.3">
      <c r="A236" s="8"/>
      <c r="B236" s="47"/>
      <c r="C236" s="48"/>
      <c r="D236" s="49"/>
      <c r="E236" s="57"/>
      <c r="F236" s="9" t="s">
        <v>75</v>
      </c>
      <c r="G236" s="9" t="s">
        <v>76</v>
      </c>
      <c r="H236" s="9" t="s">
        <v>75</v>
      </c>
      <c r="I236" s="9" t="s">
        <v>76</v>
      </c>
      <c r="J236" s="9" t="s">
        <v>75</v>
      </c>
      <c r="K236" s="9" t="s">
        <v>76</v>
      </c>
      <c r="L236" s="47"/>
      <c r="M236" s="49"/>
    </row>
    <row r="237" spans="1:13" ht="15.75" customHeight="1" x14ac:dyDescent="0.3">
      <c r="A237" s="8"/>
      <c r="B237" s="42" t="s">
        <v>338</v>
      </c>
      <c r="C237" s="40"/>
      <c r="D237" s="38"/>
      <c r="E237" s="7"/>
      <c r="F237" s="7"/>
      <c r="G237" s="7"/>
      <c r="H237" s="7"/>
      <c r="I237" s="7"/>
      <c r="J237" s="11"/>
      <c r="K237" s="7"/>
      <c r="L237" s="50"/>
      <c r="M237" s="38"/>
    </row>
    <row r="238" spans="1:13" ht="15.75" customHeight="1" x14ac:dyDescent="0.3">
      <c r="A238" s="8"/>
      <c r="B238" s="42" t="s">
        <v>339</v>
      </c>
      <c r="C238" s="40"/>
      <c r="D238" s="38"/>
      <c r="E238" s="7"/>
      <c r="F238" s="7"/>
      <c r="G238" s="7"/>
      <c r="H238" s="7"/>
      <c r="I238" s="7"/>
      <c r="J238" s="11"/>
      <c r="K238" s="7"/>
      <c r="L238" s="50"/>
      <c r="M238" s="38"/>
    </row>
    <row r="239" spans="1:13" ht="15.75" customHeight="1" x14ac:dyDescent="0.3">
      <c r="A239" s="8"/>
      <c r="B239" s="42" t="s">
        <v>340</v>
      </c>
      <c r="C239" s="40"/>
      <c r="D239" s="38"/>
      <c r="E239" s="7"/>
      <c r="F239" s="7"/>
      <c r="G239" s="7"/>
      <c r="H239" s="7"/>
      <c r="I239" s="7"/>
      <c r="J239" s="11"/>
      <c r="K239" s="7"/>
      <c r="L239" s="50"/>
      <c r="M239" s="38"/>
    </row>
    <row r="240" spans="1:13" ht="19.5" customHeight="1" x14ac:dyDescent="0.3">
      <c r="A240" s="8" t="s">
        <v>341</v>
      </c>
      <c r="B240" s="51" t="s">
        <v>342</v>
      </c>
      <c r="C240" s="45"/>
      <c r="D240" s="45"/>
      <c r="E240" s="45"/>
      <c r="F240" s="46"/>
      <c r="G240" s="9" t="s">
        <v>75</v>
      </c>
      <c r="H240" s="9" t="s">
        <v>76</v>
      </c>
      <c r="I240" s="52" t="s">
        <v>343</v>
      </c>
      <c r="J240" s="45"/>
      <c r="K240" s="45"/>
      <c r="L240" s="45"/>
      <c r="M240" s="46"/>
    </row>
    <row r="241" spans="1:13" ht="19.5" customHeight="1" x14ac:dyDescent="0.3">
      <c r="A241" s="8"/>
      <c r="B241" s="47"/>
      <c r="C241" s="48"/>
      <c r="D241" s="48"/>
      <c r="E241" s="48"/>
      <c r="F241" s="49"/>
      <c r="G241" s="7"/>
      <c r="H241" s="7"/>
      <c r="I241" s="47"/>
      <c r="J241" s="48"/>
      <c r="K241" s="48"/>
      <c r="L241" s="48"/>
      <c r="M241" s="49"/>
    </row>
    <row r="242" spans="1:13" ht="15.75" customHeight="1" x14ac:dyDescent="0.3">
      <c r="A242" s="8" t="s">
        <v>344</v>
      </c>
      <c r="B242" s="62" t="s">
        <v>345</v>
      </c>
      <c r="C242" s="40"/>
      <c r="D242" s="40"/>
      <c r="E242" s="40"/>
      <c r="F242" s="38"/>
      <c r="G242" s="9" t="s">
        <v>75</v>
      </c>
      <c r="H242" s="9" t="s">
        <v>76</v>
      </c>
      <c r="I242" s="43" t="s">
        <v>114</v>
      </c>
      <c r="J242" s="40"/>
      <c r="K242" s="40"/>
      <c r="L242" s="40"/>
      <c r="M242" s="38"/>
    </row>
    <row r="243" spans="1:13" ht="15.75" customHeight="1" x14ac:dyDescent="0.3">
      <c r="A243" s="8"/>
      <c r="B243" s="66" t="s">
        <v>346</v>
      </c>
      <c r="C243" s="40"/>
      <c r="D243" s="40"/>
      <c r="E243" s="40"/>
      <c r="F243" s="38"/>
      <c r="G243" s="12"/>
      <c r="H243" s="7"/>
      <c r="I243" s="50"/>
      <c r="J243" s="40"/>
      <c r="K243" s="40"/>
      <c r="L243" s="40"/>
      <c r="M243" s="38"/>
    </row>
    <row r="244" spans="1:13" ht="15.75" customHeight="1" x14ac:dyDescent="0.3">
      <c r="A244" s="8"/>
      <c r="B244" s="66" t="s">
        <v>347</v>
      </c>
      <c r="C244" s="40"/>
      <c r="D244" s="40"/>
      <c r="E244" s="40"/>
      <c r="F244" s="38"/>
      <c r="G244" s="12"/>
      <c r="H244" s="7"/>
      <c r="I244" s="50"/>
      <c r="J244" s="40"/>
      <c r="K244" s="40"/>
      <c r="L244" s="40"/>
      <c r="M244" s="38"/>
    </row>
    <row r="245" spans="1:13" ht="15.75" customHeight="1" x14ac:dyDescent="0.3">
      <c r="A245" s="8"/>
      <c r="B245" s="66" t="s">
        <v>348</v>
      </c>
      <c r="C245" s="40"/>
      <c r="D245" s="40"/>
      <c r="E245" s="40"/>
      <c r="F245" s="38"/>
      <c r="G245" s="12"/>
      <c r="H245" s="7"/>
      <c r="I245" s="50"/>
      <c r="J245" s="40"/>
      <c r="K245" s="40"/>
      <c r="L245" s="40"/>
      <c r="M245" s="38"/>
    </row>
    <row r="246" spans="1:13" ht="15.75" customHeight="1" x14ac:dyDescent="0.3">
      <c r="A246" s="8"/>
      <c r="B246" s="66" t="s">
        <v>349</v>
      </c>
      <c r="C246" s="40"/>
      <c r="D246" s="40"/>
      <c r="E246" s="40"/>
      <c r="F246" s="38"/>
      <c r="G246" s="12"/>
      <c r="H246" s="7"/>
      <c r="I246" s="50"/>
      <c r="J246" s="40"/>
      <c r="K246" s="40"/>
      <c r="L246" s="40"/>
      <c r="M246" s="38"/>
    </row>
    <row r="247" spans="1:13" ht="15.75" customHeight="1" x14ac:dyDescent="0.3">
      <c r="A247" s="8"/>
      <c r="B247" s="66" t="s">
        <v>350</v>
      </c>
      <c r="C247" s="40"/>
      <c r="D247" s="40"/>
      <c r="E247" s="40"/>
      <c r="F247" s="38"/>
      <c r="G247" s="12"/>
      <c r="H247" s="7"/>
      <c r="I247" s="50"/>
      <c r="J247" s="40"/>
      <c r="K247" s="40"/>
      <c r="L247" s="40"/>
      <c r="M247" s="38"/>
    </row>
    <row r="248" spans="1:13" ht="15.75" customHeight="1" x14ac:dyDescent="0.3">
      <c r="A248" s="8" t="s">
        <v>351</v>
      </c>
      <c r="B248" s="43" t="s">
        <v>352</v>
      </c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38"/>
    </row>
    <row r="249" spans="1:13" ht="32.25" customHeight="1" x14ac:dyDescent="0.3">
      <c r="A249" s="8" t="s">
        <v>353</v>
      </c>
      <c r="B249" s="59" t="s">
        <v>354</v>
      </c>
      <c r="C249" s="40"/>
      <c r="D249" s="40"/>
      <c r="E249" s="40"/>
      <c r="F249" s="38"/>
      <c r="G249" s="108"/>
      <c r="H249" s="40"/>
      <c r="I249" s="40"/>
      <c r="J249" s="40"/>
      <c r="K249" s="40"/>
      <c r="L249" s="40"/>
      <c r="M249" s="38"/>
    </row>
    <row r="250" spans="1:13" ht="32.25" customHeight="1" x14ac:dyDescent="0.3">
      <c r="A250" s="8" t="s">
        <v>355</v>
      </c>
      <c r="B250" s="59" t="s">
        <v>356</v>
      </c>
      <c r="C250" s="40"/>
      <c r="D250" s="40"/>
      <c r="E250" s="40"/>
      <c r="F250" s="38"/>
      <c r="G250" s="108"/>
      <c r="H250" s="40"/>
      <c r="I250" s="40"/>
      <c r="J250" s="40"/>
      <c r="K250" s="40"/>
      <c r="L250" s="40"/>
      <c r="M250" s="38"/>
    </row>
    <row r="251" spans="1:13" ht="43.5" customHeight="1" x14ac:dyDescent="0.3">
      <c r="A251" s="8" t="s">
        <v>357</v>
      </c>
      <c r="B251" s="59" t="s">
        <v>358</v>
      </c>
      <c r="C251" s="40"/>
      <c r="D251" s="40"/>
      <c r="E251" s="40"/>
      <c r="F251" s="38"/>
      <c r="G251" s="108"/>
      <c r="H251" s="40"/>
      <c r="I251" s="40"/>
      <c r="J251" s="40"/>
      <c r="K251" s="40"/>
      <c r="L251" s="40"/>
      <c r="M251" s="38"/>
    </row>
    <row r="252" spans="1:13" ht="32.25" customHeight="1" x14ac:dyDescent="0.3">
      <c r="A252" s="8" t="s">
        <v>359</v>
      </c>
      <c r="B252" s="59" t="s">
        <v>360</v>
      </c>
      <c r="C252" s="40"/>
      <c r="D252" s="40"/>
      <c r="E252" s="40"/>
      <c r="F252" s="38"/>
      <c r="G252" s="108"/>
      <c r="H252" s="40"/>
      <c r="I252" s="40"/>
      <c r="J252" s="40"/>
      <c r="K252" s="40"/>
      <c r="L252" s="40"/>
      <c r="M252" s="38"/>
    </row>
    <row r="253" spans="1:13" ht="15.75" customHeight="1" x14ac:dyDescent="0.3">
      <c r="A253" s="8" t="s">
        <v>361</v>
      </c>
      <c r="B253" s="62" t="s">
        <v>362</v>
      </c>
      <c r="C253" s="40"/>
      <c r="D253" s="40"/>
      <c r="E253" s="40"/>
      <c r="F253" s="38"/>
      <c r="G253" s="43" t="s">
        <v>363</v>
      </c>
      <c r="H253" s="40"/>
      <c r="I253" s="40"/>
      <c r="J253" s="38"/>
      <c r="K253" s="43" t="s">
        <v>364</v>
      </c>
      <c r="L253" s="40"/>
      <c r="M253" s="38"/>
    </row>
    <row r="254" spans="1:13" ht="15.75" customHeight="1" x14ac:dyDescent="0.3">
      <c r="A254" s="8"/>
      <c r="B254" s="66" t="s">
        <v>346</v>
      </c>
      <c r="C254" s="40"/>
      <c r="D254" s="40"/>
      <c r="E254" s="40"/>
      <c r="F254" s="38"/>
      <c r="G254" s="50"/>
      <c r="H254" s="40"/>
      <c r="I254" s="40"/>
      <c r="J254" s="38"/>
      <c r="K254" s="108"/>
      <c r="L254" s="40"/>
      <c r="M254" s="38"/>
    </row>
    <row r="255" spans="1:13" ht="15.75" customHeight="1" x14ac:dyDescent="0.3">
      <c r="A255" s="8"/>
      <c r="B255" s="66" t="s">
        <v>347</v>
      </c>
      <c r="C255" s="40"/>
      <c r="D255" s="40"/>
      <c r="E255" s="40"/>
      <c r="F255" s="38"/>
      <c r="G255" s="50"/>
      <c r="H255" s="40"/>
      <c r="I255" s="40"/>
      <c r="J255" s="38"/>
      <c r="K255" s="108"/>
      <c r="L255" s="40"/>
      <c r="M255" s="38"/>
    </row>
    <row r="256" spans="1:13" ht="15.75" customHeight="1" x14ac:dyDescent="0.3">
      <c r="A256" s="8"/>
      <c r="B256" s="66" t="s">
        <v>349</v>
      </c>
      <c r="C256" s="40"/>
      <c r="D256" s="40"/>
      <c r="E256" s="40"/>
      <c r="F256" s="38"/>
      <c r="G256" s="50"/>
      <c r="H256" s="40"/>
      <c r="I256" s="40"/>
      <c r="J256" s="38"/>
      <c r="K256" s="108"/>
      <c r="L256" s="40"/>
      <c r="M256" s="38"/>
    </row>
    <row r="257" spans="1:13" ht="15.75" customHeight="1" x14ac:dyDescent="0.3">
      <c r="A257" s="8" t="s">
        <v>365</v>
      </c>
      <c r="B257" s="43" t="s">
        <v>366</v>
      </c>
      <c r="C257" s="40"/>
      <c r="D257" s="40"/>
      <c r="E257" s="40"/>
      <c r="F257" s="38"/>
      <c r="G257" s="9" t="s">
        <v>75</v>
      </c>
      <c r="H257" s="9" t="s">
        <v>76</v>
      </c>
      <c r="I257" s="43" t="s">
        <v>114</v>
      </c>
      <c r="J257" s="40"/>
      <c r="K257" s="40"/>
      <c r="L257" s="40"/>
      <c r="M257" s="38"/>
    </row>
    <row r="258" spans="1:13" ht="15.75" customHeight="1" x14ac:dyDescent="0.3">
      <c r="A258" s="8"/>
      <c r="B258" s="66" t="s">
        <v>367</v>
      </c>
      <c r="C258" s="40"/>
      <c r="D258" s="40"/>
      <c r="E258" s="40"/>
      <c r="F258" s="38"/>
      <c r="G258" s="7"/>
      <c r="H258" s="7"/>
      <c r="I258" s="50"/>
      <c r="J258" s="40"/>
      <c r="K258" s="40"/>
      <c r="L258" s="40"/>
      <c r="M258" s="38"/>
    </row>
    <row r="259" spans="1:13" ht="15.75" customHeight="1" x14ac:dyDescent="0.3">
      <c r="A259" s="8"/>
      <c r="B259" s="66" t="s">
        <v>306</v>
      </c>
      <c r="C259" s="40"/>
      <c r="D259" s="40"/>
      <c r="E259" s="40"/>
      <c r="F259" s="38"/>
      <c r="G259" s="7"/>
      <c r="H259" s="7"/>
      <c r="I259" s="50"/>
      <c r="J259" s="40"/>
      <c r="K259" s="40"/>
      <c r="L259" s="40"/>
      <c r="M259" s="38"/>
    </row>
    <row r="260" spans="1:13" ht="15.75" customHeight="1" x14ac:dyDescent="0.3">
      <c r="A260" s="8"/>
      <c r="B260" s="66" t="s">
        <v>287</v>
      </c>
      <c r="C260" s="40"/>
      <c r="D260" s="40"/>
      <c r="E260" s="40"/>
      <c r="F260" s="38"/>
      <c r="G260" s="7"/>
      <c r="H260" s="7"/>
      <c r="I260" s="50"/>
      <c r="J260" s="40"/>
      <c r="K260" s="40"/>
      <c r="L260" s="40"/>
      <c r="M260" s="38"/>
    </row>
    <row r="261" spans="1:13" ht="15.75" customHeight="1" x14ac:dyDescent="0.3">
      <c r="A261" s="8">
        <v>9</v>
      </c>
      <c r="B261" s="43" t="s">
        <v>368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38"/>
    </row>
    <row r="262" spans="1:13" ht="15.75" customHeight="1" x14ac:dyDescent="0.3">
      <c r="A262" s="8" t="s">
        <v>369</v>
      </c>
      <c r="B262" s="51" t="s">
        <v>370</v>
      </c>
      <c r="C262" s="45"/>
      <c r="D262" s="45"/>
      <c r="E262" s="45"/>
      <c r="F262" s="46"/>
      <c r="G262" s="9" t="s">
        <v>75</v>
      </c>
      <c r="H262" s="9" t="s">
        <v>76</v>
      </c>
      <c r="I262" s="121"/>
      <c r="J262" s="45"/>
      <c r="K262" s="45"/>
      <c r="L262" s="45"/>
      <c r="M262" s="46"/>
    </row>
    <row r="263" spans="1:13" ht="15.75" customHeight="1" x14ac:dyDescent="0.3">
      <c r="A263" s="8"/>
      <c r="B263" s="47"/>
      <c r="C263" s="48"/>
      <c r="D263" s="48"/>
      <c r="E263" s="48"/>
      <c r="F263" s="49"/>
      <c r="G263" s="7"/>
      <c r="H263" s="7"/>
      <c r="I263" s="53"/>
      <c r="J263" s="54"/>
      <c r="K263" s="54"/>
      <c r="L263" s="54"/>
      <c r="M263" s="55"/>
    </row>
    <row r="264" spans="1:13" ht="15.75" customHeight="1" x14ac:dyDescent="0.3">
      <c r="A264" s="8" t="s">
        <v>371</v>
      </c>
      <c r="B264" s="59" t="s">
        <v>372</v>
      </c>
      <c r="C264" s="40"/>
      <c r="D264" s="40"/>
      <c r="E264" s="40"/>
      <c r="F264" s="38"/>
      <c r="G264" s="7"/>
      <c r="H264" s="7"/>
      <c r="I264" s="47"/>
      <c r="J264" s="48"/>
      <c r="K264" s="48"/>
      <c r="L264" s="48"/>
      <c r="M264" s="49"/>
    </row>
    <row r="265" spans="1:13" ht="15.75" customHeight="1" x14ac:dyDescent="0.3">
      <c r="A265" s="8" t="s">
        <v>373</v>
      </c>
      <c r="B265" s="51" t="s">
        <v>374</v>
      </c>
      <c r="C265" s="45"/>
      <c r="D265" s="45"/>
      <c r="E265" s="45"/>
      <c r="F265" s="46"/>
      <c r="G265" s="109" t="s">
        <v>75</v>
      </c>
      <c r="H265" s="109" t="s">
        <v>76</v>
      </c>
      <c r="I265" s="109" t="s">
        <v>375</v>
      </c>
      <c r="J265" s="109" t="s">
        <v>280</v>
      </c>
      <c r="K265" s="43" t="s">
        <v>376</v>
      </c>
      <c r="L265" s="38"/>
      <c r="M265" s="56" t="s">
        <v>377</v>
      </c>
    </row>
    <row r="266" spans="1:13" ht="15.75" customHeight="1" x14ac:dyDescent="0.3">
      <c r="A266" s="8"/>
      <c r="B266" s="47"/>
      <c r="C266" s="48"/>
      <c r="D266" s="48"/>
      <c r="E266" s="48"/>
      <c r="F266" s="49"/>
      <c r="G266" s="57"/>
      <c r="H266" s="57"/>
      <c r="I266" s="57"/>
      <c r="J266" s="57"/>
      <c r="K266" s="9" t="s">
        <v>75</v>
      </c>
      <c r="L266" s="9" t="s">
        <v>76</v>
      </c>
      <c r="M266" s="57"/>
    </row>
    <row r="267" spans="1:13" ht="15.75" customHeight="1" x14ac:dyDescent="0.3">
      <c r="A267" s="8" t="s">
        <v>378</v>
      </c>
      <c r="B267" s="59" t="s">
        <v>379</v>
      </c>
      <c r="C267" s="40"/>
      <c r="D267" s="40"/>
      <c r="E267" s="40"/>
      <c r="F267" s="38"/>
      <c r="G267" s="16"/>
      <c r="H267" s="16"/>
      <c r="I267" s="16"/>
      <c r="J267" s="16"/>
      <c r="K267" s="16"/>
      <c r="L267" s="39"/>
      <c r="M267" s="38"/>
    </row>
    <row r="268" spans="1:13" ht="15.75" customHeight="1" x14ac:dyDescent="0.3">
      <c r="A268" s="8" t="s">
        <v>380</v>
      </c>
      <c r="B268" s="62" t="s">
        <v>381</v>
      </c>
      <c r="C268" s="40"/>
      <c r="D268" s="40"/>
      <c r="E268" s="40"/>
      <c r="F268" s="38"/>
      <c r="G268" s="16"/>
      <c r="H268" s="16"/>
      <c r="I268" s="16"/>
      <c r="J268" s="17"/>
      <c r="K268" s="16"/>
      <c r="L268" s="110"/>
      <c r="M268" s="38"/>
    </row>
    <row r="269" spans="1:13" ht="15.75" customHeight="1" x14ac:dyDescent="0.3">
      <c r="A269" s="8" t="s">
        <v>382</v>
      </c>
      <c r="B269" s="51" t="s">
        <v>383</v>
      </c>
      <c r="C269" s="45"/>
      <c r="D269" s="45"/>
      <c r="E269" s="45"/>
      <c r="F269" s="46"/>
      <c r="G269" s="9" t="s">
        <v>75</v>
      </c>
      <c r="H269" s="9" t="s">
        <v>76</v>
      </c>
      <c r="I269" s="43" t="s">
        <v>384</v>
      </c>
      <c r="J269" s="40"/>
      <c r="K269" s="40"/>
      <c r="L269" s="40"/>
      <c r="M269" s="38"/>
    </row>
    <row r="270" spans="1:13" ht="15.75" customHeight="1" x14ac:dyDescent="0.3">
      <c r="A270" s="8"/>
      <c r="B270" s="47"/>
      <c r="C270" s="48"/>
      <c r="D270" s="48"/>
      <c r="E270" s="48"/>
      <c r="F270" s="49"/>
      <c r="G270" s="7"/>
      <c r="H270" s="7"/>
      <c r="I270" s="50"/>
      <c r="J270" s="40"/>
      <c r="K270" s="40"/>
      <c r="L270" s="40"/>
      <c r="M270" s="38"/>
    </row>
    <row r="271" spans="1:13" ht="15.75" customHeight="1" x14ac:dyDescent="0.3">
      <c r="A271" s="8" t="s">
        <v>385</v>
      </c>
      <c r="B271" s="62" t="s">
        <v>386</v>
      </c>
      <c r="C271" s="40"/>
      <c r="D271" s="40"/>
      <c r="E271" s="40"/>
      <c r="F271" s="38"/>
      <c r="G271" s="9" t="s">
        <v>75</v>
      </c>
      <c r="H271" s="9" t="s">
        <v>76</v>
      </c>
      <c r="I271" s="70"/>
      <c r="J271" s="45"/>
      <c r="K271" s="45"/>
      <c r="L271" s="45"/>
      <c r="M271" s="46"/>
    </row>
    <row r="272" spans="1:13" ht="15.75" customHeight="1" x14ac:dyDescent="0.3">
      <c r="A272" s="8"/>
      <c r="B272" s="66" t="s">
        <v>387</v>
      </c>
      <c r="C272" s="40"/>
      <c r="D272" s="40"/>
      <c r="E272" s="40"/>
      <c r="F272" s="38"/>
      <c r="G272" s="7"/>
      <c r="H272" s="7"/>
      <c r="I272" s="53"/>
      <c r="J272" s="54"/>
      <c r="K272" s="54"/>
      <c r="L272" s="54"/>
      <c r="M272" s="55"/>
    </row>
    <row r="273" spans="1:13" ht="15.75" customHeight="1" x14ac:dyDescent="0.3">
      <c r="A273" s="8"/>
      <c r="B273" s="66" t="s">
        <v>388</v>
      </c>
      <c r="C273" s="40"/>
      <c r="D273" s="40"/>
      <c r="E273" s="40"/>
      <c r="F273" s="38"/>
      <c r="G273" s="7"/>
      <c r="H273" s="7"/>
      <c r="I273" s="53"/>
      <c r="J273" s="54"/>
      <c r="K273" s="54"/>
      <c r="L273" s="54"/>
      <c r="M273" s="55"/>
    </row>
    <row r="274" spans="1:13" ht="15.75" customHeight="1" x14ac:dyDescent="0.3">
      <c r="A274" s="8"/>
      <c r="B274" s="66" t="s">
        <v>389</v>
      </c>
      <c r="C274" s="40"/>
      <c r="D274" s="40"/>
      <c r="E274" s="40"/>
      <c r="F274" s="38"/>
      <c r="G274" s="7"/>
      <c r="H274" s="7"/>
      <c r="I274" s="53"/>
      <c r="J274" s="54"/>
      <c r="K274" s="54"/>
      <c r="L274" s="54"/>
      <c r="M274" s="55"/>
    </row>
    <row r="275" spans="1:13" ht="15.75" customHeight="1" x14ac:dyDescent="0.3">
      <c r="A275" s="8"/>
      <c r="B275" s="66" t="s">
        <v>390</v>
      </c>
      <c r="C275" s="40"/>
      <c r="D275" s="40"/>
      <c r="E275" s="40"/>
      <c r="F275" s="38"/>
      <c r="G275" s="7"/>
      <c r="H275" s="7"/>
      <c r="I275" s="47"/>
      <c r="J275" s="48"/>
      <c r="K275" s="48"/>
      <c r="L275" s="48"/>
      <c r="M275" s="49"/>
    </row>
    <row r="276" spans="1:13" ht="15" customHeight="1" x14ac:dyDescent="0.3">
      <c r="A276" s="8" t="s">
        <v>391</v>
      </c>
      <c r="B276" s="51" t="s">
        <v>392</v>
      </c>
      <c r="C276" s="45"/>
      <c r="D276" s="45"/>
      <c r="E276" s="45"/>
      <c r="F276" s="46"/>
      <c r="G276" s="9" t="s">
        <v>75</v>
      </c>
      <c r="H276" s="9" t="s">
        <v>76</v>
      </c>
      <c r="I276" s="43" t="s">
        <v>261</v>
      </c>
      <c r="J276" s="40"/>
      <c r="K276" s="40"/>
      <c r="L276" s="40"/>
      <c r="M276" s="38"/>
    </row>
    <row r="277" spans="1:13" ht="15.75" customHeight="1" x14ac:dyDescent="0.3">
      <c r="A277" s="8"/>
      <c r="B277" s="47"/>
      <c r="C277" s="48"/>
      <c r="D277" s="48"/>
      <c r="E277" s="48"/>
      <c r="F277" s="49"/>
      <c r="G277" s="7"/>
      <c r="H277" s="7"/>
      <c r="I277" s="50"/>
      <c r="J277" s="40"/>
      <c r="K277" s="40"/>
      <c r="L277" s="40"/>
      <c r="M277" s="38"/>
    </row>
    <row r="278" spans="1:13" ht="15" customHeight="1" x14ac:dyDescent="0.3">
      <c r="A278" s="8" t="s">
        <v>393</v>
      </c>
      <c r="B278" s="51" t="s">
        <v>394</v>
      </c>
      <c r="C278" s="45"/>
      <c r="D278" s="45"/>
      <c r="E278" s="45"/>
      <c r="F278" s="46"/>
      <c r="G278" s="9" t="s">
        <v>75</v>
      </c>
      <c r="H278" s="9" t="s">
        <v>76</v>
      </c>
      <c r="I278" s="65"/>
      <c r="J278" s="45"/>
      <c r="K278" s="45"/>
      <c r="L278" s="45"/>
      <c r="M278" s="46"/>
    </row>
    <row r="279" spans="1:13" ht="15.75" customHeight="1" x14ac:dyDescent="0.3">
      <c r="A279" s="8"/>
      <c r="B279" s="47"/>
      <c r="C279" s="48"/>
      <c r="D279" s="48"/>
      <c r="E279" s="48"/>
      <c r="F279" s="49"/>
      <c r="G279" s="7"/>
      <c r="H279" s="7"/>
      <c r="I279" s="47"/>
      <c r="J279" s="48"/>
      <c r="K279" s="48"/>
      <c r="L279" s="48"/>
      <c r="M279" s="49"/>
    </row>
    <row r="280" spans="1:13" ht="15" customHeight="1" x14ac:dyDescent="0.3">
      <c r="A280" s="8"/>
      <c r="B280" s="51" t="s">
        <v>395</v>
      </c>
      <c r="C280" s="45"/>
      <c r="D280" s="45"/>
      <c r="E280" s="45"/>
      <c r="F280" s="46"/>
      <c r="G280" s="9" t="s">
        <v>75</v>
      </c>
      <c r="H280" s="9" t="s">
        <v>76</v>
      </c>
      <c r="I280" s="65"/>
      <c r="J280" s="45"/>
      <c r="K280" s="45"/>
      <c r="L280" s="45"/>
      <c r="M280" s="46"/>
    </row>
    <row r="281" spans="1:13" ht="15.75" customHeight="1" x14ac:dyDescent="0.3">
      <c r="A281" s="8"/>
      <c r="B281" s="47"/>
      <c r="C281" s="48"/>
      <c r="D281" s="48"/>
      <c r="E281" s="48"/>
      <c r="F281" s="49"/>
      <c r="G281" s="7"/>
      <c r="H281" s="7"/>
      <c r="I281" s="47"/>
      <c r="J281" s="48"/>
      <c r="K281" s="48"/>
      <c r="L281" s="48"/>
      <c r="M281" s="49"/>
    </row>
    <row r="282" spans="1:13" ht="15" customHeight="1" x14ac:dyDescent="0.3">
      <c r="A282" s="8" t="s">
        <v>396</v>
      </c>
      <c r="B282" s="51" t="s">
        <v>397</v>
      </c>
      <c r="C282" s="45"/>
      <c r="D282" s="45"/>
      <c r="E282" s="45"/>
      <c r="F282" s="46"/>
      <c r="G282" s="9" t="s">
        <v>75</v>
      </c>
      <c r="H282" s="9" t="s">
        <v>76</v>
      </c>
      <c r="I282" s="65"/>
      <c r="J282" s="45"/>
      <c r="K282" s="45"/>
      <c r="L282" s="45"/>
      <c r="M282" s="46"/>
    </row>
    <row r="283" spans="1:13" ht="15.75" customHeight="1" x14ac:dyDescent="0.3">
      <c r="A283" s="8"/>
      <c r="B283" s="47"/>
      <c r="C283" s="48"/>
      <c r="D283" s="48"/>
      <c r="E283" s="48"/>
      <c r="F283" s="49"/>
      <c r="G283" s="7"/>
      <c r="H283" s="7"/>
      <c r="I283" s="47"/>
      <c r="J283" s="48"/>
      <c r="K283" s="48"/>
      <c r="L283" s="48"/>
      <c r="M283" s="49"/>
    </row>
    <row r="284" spans="1:13" ht="15" customHeight="1" x14ac:dyDescent="0.3">
      <c r="A284" s="8" t="s">
        <v>398</v>
      </c>
      <c r="B284" s="51" t="s">
        <v>399</v>
      </c>
      <c r="C284" s="45"/>
      <c r="D284" s="45"/>
      <c r="E284" s="45"/>
      <c r="F284" s="46"/>
      <c r="G284" s="9" t="s">
        <v>75</v>
      </c>
      <c r="H284" s="9" t="s">
        <v>76</v>
      </c>
      <c r="I284" s="65"/>
      <c r="J284" s="45"/>
      <c r="K284" s="45"/>
      <c r="L284" s="45"/>
      <c r="M284" s="46"/>
    </row>
    <row r="285" spans="1:13" ht="15.75" customHeight="1" x14ac:dyDescent="0.3">
      <c r="A285" s="8"/>
      <c r="B285" s="47"/>
      <c r="C285" s="48"/>
      <c r="D285" s="48"/>
      <c r="E285" s="48"/>
      <c r="F285" s="49"/>
      <c r="G285" s="7"/>
      <c r="H285" s="7"/>
      <c r="I285" s="47"/>
      <c r="J285" s="48"/>
      <c r="K285" s="48"/>
      <c r="L285" s="48"/>
      <c r="M285" s="49"/>
    </row>
    <row r="286" spans="1:13" ht="15.75" customHeight="1" x14ac:dyDescent="0.3">
      <c r="A286" s="8">
        <v>10</v>
      </c>
      <c r="B286" s="43" t="s">
        <v>400</v>
      </c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38"/>
    </row>
    <row r="287" spans="1:13" ht="15.75" customHeight="1" x14ac:dyDescent="0.3">
      <c r="A287" s="18" t="s">
        <v>401</v>
      </c>
      <c r="B287" s="107" t="s">
        <v>402</v>
      </c>
      <c r="C287" s="46"/>
      <c r="D287" s="43" t="s">
        <v>403</v>
      </c>
      <c r="E287" s="40"/>
      <c r="F287" s="40"/>
      <c r="G287" s="38"/>
      <c r="H287" s="107" t="s">
        <v>114</v>
      </c>
      <c r="I287" s="45"/>
      <c r="J287" s="45"/>
      <c r="K287" s="45"/>
      <c r="L287" s="45"/>
      <c r="M287" s="46"/>
    </row>
    <row r="288" spans="1:13" ht="15.75" customHeight="1" x14ac:dyDescent="0.3">
      <c r="A288" s="8"/>
      <c r="B288" s="47"/>
      <c r="C288" s="49"/>
      <c r="D288" s="9" t="s">
        <v>404</v>
      </c>
      <c r="E288" s="9" t="s">
        <v>405</v>
      </c>
      <c r="F288" s="9" t="s">
        <v>406</v>
      </c>
      <c r="G288" s="9" t="s">
        <v>407</v>
      </c>
      <c r="H288" s="47"/>
      <c r="I288" s="48"/>
      <c r="J288" s="48"/>
      <c r="K288" s="48"/>
      <c r="L288" s="48"/>
      <c r="M288" s="49"/>
    </row>
    <row r="289" spans="1:13" ht="15.75" customHeight="1" x14ac:dyDescent="0.3">
      <c r="A289" s="8"/>
      <c r="B289" s="50"/>
      <c r="C289" s="38"/>
      <c r="D289" s="7"/>
      <c r="E289" s="7"/>
      <c r="F289" s="7"/>
      <c r="G289" s="7"/>
      <c r="H289" s="50"/>
      <c r="I289" s="40"/>
      <c r="J289" s="40"/>
      <c r="K289" s="40"/>
      <c r="L289" s="40"/>
      <c r="M289" s="38"/>
    </row>
    <row r="290" spans="1:13" ht="15.75" customHeight="1" x14ac:dyDescent="0.3">
      <c r="A290" s="8"/>
      <c r="B290" s="50"/>
      <c r="C290" s="38"/>
      <c r="D290" s="7"/>
      <c r="E290" s="7"/>
      <c r="F290" s="7"/>
      <c r="G290" s="7"/>
      <c r="H290" s="50"/>
      <c r="I290" s="40"/>
      <c r="J290" s="40"/>
      <c r="K290" s="40"/>
      <c r="L290" s="40"/>
      <c r="M290" s="38"/>
    </row>
    <row r="291" spans="1:13" ht="15.75" customHeight="1" x14ac:dyDescent="0.3">
      <c r="A291" s="8" t="s">
        <v>408</v>
      </c>
      <c r="B291" s="51" t="s">
        <v>409</v>
      </c>
      <c r="C291" s="45"/>
      <c r="D291" s="45"/>
      <c r="E291" s="45"/>
      <c r="F291" s="46"/>
      <c r="G291" s="9" t="s">
        <v>75</v>
      </c>
      <c r="H291" s="9" t="s">
        <v>76</v>
      </c>
      <c r="I291" s="111" t="s">
        <v>410</v>
      </c>
      <c r="J291" s="40"/>
      <c r="K291" s="40"/>
      <c r="L291" s="40"/>
      <c r="M291" s="38"/>
    </row>
    <row r="292" spans="1:13" ht="15.75" customHeight="1" x14ac:dyDescent="0.3">
      <c r="A292" s="8"/>
      <c r="B292" s="47"/>
      <c r="C292" s="48"/>
      <c r="D292" s="48"/>
      <c r="E292" s="48"/>
      <c r="F292" s="49"/>
      <c r="G292" s="17"/>
      <c r="H292" s="16"/>
      <c r="I292" s="73"/>
      <c r="J292" s="40"/>
      <c r="K292" s="40"/>
      <c r="L292" s="40"/>
      <c r="M292" s="38"/>
    </row>
    <row r="293" spans="1:13" ht="15.75" customHeight="1" x14ac:dyDescent="0.3">
      <c r="A293" s="8" t="s">
        <v>411</v>
      </c>
      <c r="B293" s="60" t="s">
        <v>412</v>
      </c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38"/>
    </row>
    <row r="294" spans="1:13" ht="15" customHeight="1" x14ac:dyDescent="0.3">
      <c r="A294" s="8"/>
      <c r="B294" s="44" t="s">
        <v>301</v>
      </c>
      <c r="C294" s="45"/>
      <c r="D294" s="46"/>
      <c r="E294" s="44" t="s">
        <v>413</v>
      </c>
      <c r="F294" s="45"/>
      <c r="G294" s="46"/>
      <c r="H294" s="37" t="s">
        <v>414</v>
      </c>
      <c r="I294" s="40"/>
      <c r="J294" s="40"/>
      <c r="K294" s="38"/>
      <c r="L294" s="107" t="s">
        <v>114</v>
      </c>
      <c r="M294" s="46"/>
    </row>
    <row r="295" spans="1:13" ht="15.75" customHeight="1" x14ac:dyDescent="0.3">
      <c r="A295" s="8"/>
      <c r="B295" s="47"/>
      <c r="C295" s="48"/>
      <c r="D295" s="49"/>
      <c r="E295" s="47"/>
      <c r="F295" s="48"/>
      <c r="G295" s="49"/>
      <c r="H295" s="13" t="s">
        <v>415</v>
      </c>
      <c r="I295" s="13" t="s">
        <v>416</v>
      </c>
      <c r="J295" s="13" t="s">
        <v>417</v>
      </c>
      <c r="K295" s="13" t="s">
        <v>305</v>
      </c>
      <c r="L295" s="47"/>
      <c r="M295" s="49"/>
    </row>
    <row r="296" spans="1:13" ht="15.75" customHeight="1" x14ac:dyDescent="0.3">
      <c r="A296" s="8"/>
      <c r="B296" s="50"/>
      <c r="C296" s="40"/>
      <c r="D296" s="38"/>
      <c r="E296" s="39"/>
      <c r="F296" s="40"/>
      <c r="G296" s="38"/>
      <c r="H296" s="7"/>
      <c r="I296" s="7"/>
      <c r="J296" s="7"/>
      <c r="K296" s="7"/>
      <c r="L296" s="50"/>
      <c r="M296" s="38"/>
    </row>
    <row r="297" spans="1:13" ht="15.75" customHeight="1" x14ac:dyDescent="0.3">
      <c r="A297" s="8"/>
      <c r="B297" s="50"/>
      <c r="C297" s="40"/>
      <c r="D297" s="38"/>
      <c r="E297" s="39"/>
      <c r="F297" s="40"/>
      <c r="G297" s="38"/>
      <c r="H297" s="7"/>
      <c r="I297" s="7"/>
      <c r="J297" s="7"/>
      <c r="K297" s="7"/>
      <c r="L297" s="50"/>
      <c r="M297" s="38"/>
    </row>
    <row r="298" spans="1:13" ht="15.75" customHeight="1" x14ac:dyDescent="0.3">
      <c r="A298" s="8"/>
      <c r="B298" s="50"/>
      <c r="C298" s="40"/>
      <c r="D298" s="38"/>
      <c r="E298" s="50"/>
      <c r="F298" s="40"/>
      <c r="G298" s="38"/>
      <c r="H298" s="7"/>
      <c r="I298" s="7"/>
      <c r="J298" s="7"/>
      <c r="K298" s="7"/>
      <c r="L298" s="50"/>
      <c r="M298" s="38"/>
    </row>
    <row r="299" spans="1:13" ht="15.75" customHeight="1" x14ac:dyDescent="0.3">
      <c r="A299" s="8"/>
      <c r="B299" s="50"/>
      <c r="C299" s="40"/>
      <c r="D299" s="38"/>
      <c r="E299" s="50"/>
      <c r="F299" s="40"/>
      <c r="G299" s="38"/>
      <c r="H299" s="7"/>
      <c r="I299" s="7"/>
      <c r="J299" s="7"/>
      <c r="K299" s="7"/>
      <c r="L299" s="50"/>
      <c r="M299" s="38"/>
    </row>
    <row r="300" spans="1:13" ht="15.75" customHeight="1" x14ac:dyDescent="0.3">
      <c r="A300" s="8"/>
      <c r="B300" s="50" t="s">
        <v>418</v>
      </c>
      <c r="C300" s="40"/>
      <c r="D300" s="38"/>
      <c r="E300" s="50"/>
      <c r="F300" s="40"/>
      <c r="G300" s="38"/>
      <c r="H300" s="7"/>
      <c r="I300" s="7"/>
      <c r="J300" s="7"/>
      <c r="K300" s="12"/>
      <c r="L300" s="50"/>
      <c r="M300" s="38"/>
    </row>
    <row r="301" spans="1:13" ht="15.75" customHeight="1" x14ac:dyDescent="0.3">
      <c r="A301" s="8" t="s">
        <v>419</v>
      </c>
      <c r="B301" s="64" t="s">
        <v>420</v>
      </c>
      <c r="C301" s="45"/>
      <c r="D301" s="45"/>
      <c r="E301" s="45"/>
      <c r="F301" s="46"/>
      <c r="G301" s="9" t="s">
        <v>75</v>
      </c>
      <c r="H301" s="9" t="s">
        <v>76</v>
      </c>
      <c r="I301" s="65"/>
      <c r="J301" s="45"/>
      <c r="K301" s="45"/>
      <c r="L301" s="45"/>
      <c r="M301" s="46"/>
    </row>
    <row r="302" spans="1:13" ht="15.75" customHeight="1" x14ac:dyDescent="0.3">
      <c r="A302" s="8"/>
      <c r="B302" s="47"/>
      <c r="C302" s="48"/>
      <c r="D302" s="48"/>
      <c r="E302" s="48"/>
      <c r="F302" s="49"/>
      <c r="G302" s="7"/>
      <c r="H302" s="7"/>
      <c r="I302" s="47"/>
      <c r="J302" s="48"/>
      <c r="K302" s="48"/>
      <c r="L302" s="48"/>
      <c r="M302" s="49"/>
    </row>
    <row r="303" spans="1:13" ht="15.75" customHeight="1" x14ac:dyDescent="0.3">
      <c r="A303" s="8" t="s">
        <v>421</v>
      </c>
      <c r="B303" s="64" t="s">
        <v>422</v>
      </c>
      <c r="C303" s="45"/>
      <c r="D303" s="45"/>
      <c r="E303" s="45"/>
      <c r="F303" s="46"/>
      <c r="G303" s="9" t="s">
        <v>75</v>
      </c>
      <c r="H303" s="9" t="s">
        <v>76</v>
      </c>
      <c r="I303" s="65"/>
      <c r="J303" s="45"/>
      <c r="K303" s="45"/>
      <c r="L303" s="45"/>
      <c r="M303" s="46"/>
    </row>
    <row r="304" spans="1:13" ht="15.75" customHeight="1" x14ac:dyDescent="0.3">
      <c r="A304" s="8"/>
      <c r="B304" s="47"/>
      <c r="C304" s="48"/>
      <c r="D304" s="48"/>
      <c r="E304" s="48"/>
      <c r="F304" s="49"/>
      <c r="G304" s="7"/>
      <c r="H304" s="7"/>
      <c r="I304" s="47"/>
      <c r="J304" s="48"/>
      <c r="K304" s="48"/>
      <c r="L304" s="48"/>
      <c r="M304" s="49"/>
    </row>
    <row r="305" spans="1:13" ht="15.75" customHeight="1" x14ac:dyDescent="0.3">
      <c r="A305" s="8">
        <v>11</v>
      </c>
      <c r="B305" s="43" t="s">
        <v>423</v>
      </c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38"/>
    </row>
    <row r="306" spans="1:13" ht="15.75" customHeight="1" x14ac:dyDescent="0.3">
      <c r="A306" s="8" t="s">
        <v>424</v>
      </c>
      <c r="B306" s="43" t="s">
        <v>425</v>
      </c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38"/>
    </row>
    <row r="307" spans="1:13" ht="15.75" customHeight="1" x14ac:dyDescent="0.3">
      <c r="A307" s="8"/>
      <c r="B307" s="5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38"/>
    </row>
    <row r="308" spans="1:13" ht="15.75" customHeight="1" x14ac:dyDescent="0.3">
      <c r="A308" s="8" t="s">
        <v>426</v>
      </c>
      <c r="B308" s="62" t="s">
        <v>427</v>
      </c>
      <c r="C308" s="40"/>
      <c r="D308" s="40"/>
      <c r="E308" s="40"/>
      <c r="F308" s="38"/>
      <c r="G308" s="19" t="s">
        <v>428</v>
      </c>
      <c r="H308" s="50"/>
      <c r="I308" s="38"/>
      <c r="J308" s="43" t="s">
        <v>429</v>
      </c>
      <c r="K308" s="38"/>
      <c r="L308" s="50"/>
      <c r="M308" s="38"/>
    </row>
    <row r="309" spans="1:13" ht="15.75" customHeight="1" x14ac:dyDescent="0.3">
      <c r="A309" s="8" t="s">
        <v>430</v>
      </c>
      <c r="B309" s="51" t="s">
        <v>431</v>
      </c>
      <c r="C309" s="45"/>
      <c r="D309" s="45"/>
      <c r="E309" s="46"/>
      <c r="F309" s="19" t="s">
        <v>280</v>
      </c>
      <c r="G309" s="9" t="s">
        <v>75</v>
      </c>
      <c r="H309" s="9" t="s">
        <v>76</v>
      </c>
      <c r="I309" s="43" t="s">
        <v>375</v>
      </c>
      <c r="J309" s="40"/>
      <c r="K309" s="40"/>
      <c r="L309" s="40"/>
      <c r="M309" s="38"/>
    </row>
    <row r="310" spans="1:13" ht="15.75" customHeight="1" x14ac:dyDescent="0.3">
      <c r="A310" s="8"/>
      <c r="B310" s="53"/>
      <c r="C310" s="54"/>
      <c r="D310" s="54"/>
      <c r="E310" s="55"/>
      <c r="F310" s="12" t="s">
        <v>432</v>
      </c>
      <c r="G310" s="7"/>
      <c r="H310" s="7"/>
      <c r="I310" s="50"/>
      <c r="J310" s="40"/>
      <c r="K310" s="40"/>
      <c r="L310" s="40"/>
      <c r="M310" s="38"/>
    </row>
    <row r="311" spans="1:13" ht="15.75" customHeight="1" x14ac:dyDescent="0.3">
      <c r="A311" s="8"/>
      <c r="B311" s="53"/>
      <c r="C311" s="54"/>
      <c r="D311" s="54"/>
      <c r="E311" s="55"/>
      <c r="F311" s="12" t="s">
        <v>433</v>
      </c>
      <c r="G311" s="7"/>
      <c r="H311" s="7"/>
      <c r="I311" s="50"/>
      <c r="J311" s="40"/>
      <c r="K311" s="40"/>
      <c r="L311" s="40"/>
      <c r="M311" s="38"/>
    </row>
    <row r="312" spans="1:13" ht="15.75" customHeight="1" x14ac:dyDescent="0.3">
      <c r="A312" s="8"/>
      <c r="B312" s="53"/>
      <c r="C312" s="54"/>
      <c r="D312" s="54"/>
      <c r="E312" s="55"/>
      <c r="F312" s="12" t="s">
        <v>434</v>
      </c>
      <c r="G312" s="7"/>
      <c r="H312" s="7"/>
      <c r="I312" s="50"/>
      <c r="J312" s="40"/>
      <c r="K312" s="40"/>
      <c r="L312" s="40"/>
      <c r="M312" s="38"/>
    </row>
    <row r="313" spans="1:13" ht="15.75" customHeight="1" x14ac:dyDescent="0.3">
      <c r="A313" s="8"/>
      <c r="B313" s="53"/>
      <c r="C313" s="54"/>
      <c r="D313" s="54"/>
      <c r="E313" s="55"/>
      <c r="F313" s="12" t="s">
        <v>435</v>
      </c>
      <c r="G313" s="7"/>
      <c r="H313" s="7"/>
      <c r="I313" s="50"/>
      <c r="J313" s="40"/>
      <c r="K313" s="40"/>
      <c r="L313" s="40"/>
      <c r="M313" s="38"/>
    </row>
    <row r="314" spans="1:13" ht="15.75" customHeight="1" x14ac:dyDescent="0.3">
      <c r="A314" s="8"/>
      <c r="B314" s="53"/>
      <c r="C314" s="54"/>
      <c r="D314" s="54"/>
      <c r="E314" s="55"/>
      <c r="F314" s="12" t="s">
        <v>436</v>
      </c>
      <c r="G314" s="7"/>
      <c r="H314" s="7"/>
      <c r="I314" s="50"/>
      <c r="J314" s="40"/>
      <c r="K314" s="40"/>
      <c r="L314" s="40"/>
      <c r="M314" s="38"/>
    </row>
    <row r="315" spans="1:13" ht="15.75" customHeight="1" x14ac:dyDescent="0.3">
      <c r="A315" s="8"/>
      <c r="B315" s="53"/>
      <c r="C315" s="54"/>
      <c r="D315" s="54"/>
      <c r="E315" s="55"/>
      <c r="F315" s="12" t="s">
        <v>437</v>
      </c>
      <c r="G315" s="7"/>
      <c r="H315" s="7"/>
      <c r="I315" s="50"/>
      <c r="J315" s="40"/>
      <c r="K315" s="40"/>
      <c r="L315" s="40"/>
      <c r="M315" s="38"/>
    </row>
    <row r="316" spans="1:13" ht="15.75" customHeight="1" x14ac:dyDescent="0.3">
      <c r="A316" s="8"/>
      <c r="B316" s="53"/>
      <c r="C316" s="54"/>
      <c r="D316" s="54"/>
      <c r="E316" s="55"/>
      <c r="F316" s="12" t="s">
        <v>438</v>
      </c>
      <c r="G316" s="7"/>
      <c r="H316" s="7"/>
      <c r="I316" s="50"/>
      <c r="J316" s="40"/>
      <c r="K316" s="40"/>
      <c r="L316" s="40"/>
      <c r="M316" s="38"/>
    </row>
    <row r="317" spans="1:13" ht="15.75" customHeight="1" x14ac:dyDescent="0.3">
      <c r="A317" s="8"/>
      <c r="B317" s="53"/>
      <c r="C317" s="54"/>
      <c r="D317" s="54"/>
      <c r="E317" s="55"/>
      <c r="F317" s="15" t="s">
        <v>439</v>
      </c>
      <c r="G317" s="7"/>
      <c r="H317" s="7"/>
      <c r="I317" s="50"/>
      <c r="J317" s="40"/>
      <c r="K317" s="40"/>
      <c r="L317" s="40"/>
      <c r="M317" s="38"/>
    </row>
    <row r="318" spans="1:13" ht="15.75" customHeight="1" x14ac:dyDescent="0.3">
      <c r="A318" s="8"/>
      <c r="B318" s="53"/>
      <c r="C318" s="54"/>
      <c r="D318" s="54"/>
      <c r="E318" s="55"/>
      <c r="F318" s="12" t="s">
        <v>287</v>
      </c>
      <c r="G318" s="12"/>
      <c r="H318" s="12"/>
      <c r="I318" s="50"/>
      <c r="J318" s="40"/>
      <c r="K318" s="40"/>
      <c r="L318" s="40"/>
      <c r="M318" s="38"/>
    </row>
    <row r="319" spans="1:13" ht="15.75" customHeight="1" x14ac:dyDescent="0.3">
      <c r="A319" s="8"/>
      <c r="B319" s="53"/>
      <c r="C319" s="54"/>
      <c r="D319" s="54"/>
      <c r="E319" s="55"/>
      <c r="F319" s="61" t="s">
        <v>440</v>
      </c>
      <c r="G319" s="40"/>
      <c r="H319" s="40"/>
      <c r="I319" s="40"/>
      <c r="J319" s="38"/>
      <c r="K319" s="50"/>
      <c r="L319" s="40"/>
      <c r="M319" s="38"/>
    </row>
    <row r="320" spans="1:13" ht="15.75" customHeight="1" x14ac:dyDescent="0.3">
      <c r="A320" s="8"/>
      <c r="B320" s="47"/>
      <c r="C320" s="48"/>
      <c r="D320" s="48"/>
      <c r="E320" s="49"/>
      <c r="F320" s="61" t="s">
        <v>441</v>
      </c>
      <c r="G320" s="40"/>
      <c r="H320" s="40"/>
      <c r="I320" s="40"/>
      <c r="J320" s="38"/>
      <c r="K320" s="50"/>
      <c r="L320" s="40"/>
      <c r="M320" s="38"/>
    </row>
    <row r="321" spans="1:13" ht="15.75" customHeight="1" x14ac:dyDescent="0.3">
      <c r="A321" s="8" t="s">
        <v>442</v>
      </c>
      <c r="B321" s="51" t="s">
        <v>443</v>
      </c>
      <c r="C321" s="45"/>
      <c r="D321" s="45"/>
      <c r="E321" s="46"/>
      <c r="F321" s="9" t="s">
        <v>280</v>
      </c>
      <c r="G321" s="9" t="s">
        <v>75</v>
      </c>
      <c r="H321" s="9" t="s">
        <v>76</v>
      </c>
      <c r="I321" s="43" t="s">
        <v>375</v>
      </c>
      <c r="J321" s="40"/>
      <c r="K321" s="40"/>
      <c r="L321" s="40"/>
      <c r="M321" s="38"/>
    </row>
    <row r="322" spans="1:13" ht="15.75" customHeight="1" x14ac:dyDescent="0.3">
      <c r="A322" s="8"/>
      <c r="B322" s="53"/>
      <c r="C322" s="54"/>
      <c r="D322" s="54"/>
      <c r="E322" s="55"/>
      <c r="F322" s="12" t="s">
        <v>444</v>
      </c>
      <c r="G322" s="7"/>
      <c r="H322" s="7"/>
      <c r="I322" s="50"/>
      <c r="J322" s="40"/>
      <c r="K322" s="40"/>
      <c r="L322" s="40"/>
      <c r="M322" s="38"/>
    </row>
    <row r="323" spans="1:13" ht="15.75" customHeight="1" x14ac:dyDescent="0.3">
      <c r="A323" s="8"/>
      <c r="B323" s="53"/>
      <c r="C323" s="54"/>
      <c r="D323" s="54"/>
      <c r="E323" s="55"/>
      <c r="F323" s="12" t="s">
        <v>445</v>
      </c>
      <c r="G323" s="7"/>
      <c r="H323" s="7"/>
      <c r="I323" s="50"/>
      <c r="J323" s="40"/>
      <c r="K323" s="40"/>
      <c r="L323" s="40"/>
      <c r="M323" s="38"/>
    </row>
    <row r="324" spans="1:13" ht="32.25" customHeight="1" x14ac:dyDescent="0.3">
      <c r="A324" s="8"/>
      <c r="B324" s="53"/>
      <c r="C324" s="54"/>
      <c r="D324" s="54"/>
      <c r="E324" s="55"/>
      <c r="F324" s="15" t="s">
        <v>446</v>
      </c>
      <c r="G324" s="7"/>
      <c r="H324" s="7"/>
      <c r="I324" s="50"/>
      <c r="J324" s="40"/>
      <c r="K324" s="40"/>
      <c r="L324" s="40"/>
      <c r="M324" s="38"/>
    </row>
    <row r="325" spans="1:13" ht="15.75" customHeight="1" x14ac:dyDescent="0.3">
      <c r="A325" s="8"/>
      <c r="B325" s="53"/>
      <c r="C325" s="54"/>
      <c r="D325" s="54"/>
      <c r="E325" s="55"/>
      <c r="F325" s="15" t="s">
        <v>447</v>
      </c>
      <c r="G325" s="7"/>
      <c r="H325" s="7"/>
      <c r="I325" s="50"/>
      <c r="J325" s="40"/>
      <c r="K325" s="40"/>
      <c r="L325" s="40"/>
      <c r="M325" s="38"/>
    </row>
    <row r="326" spans="1:13" ht="15.75" customHeight="1" x14ac:dyDescent="0.3">
      <c r="A326" s="8"/>
      <c r="B326" s="47"/>
      <c r="C326" s="48"/>
      <c r="D326" s="48"/>
      <c r="E326" s="49"/>
      <c r="F326" s="12" t="s">
        <v>448</v>
      </c>
      <c r="G326" s="7"/>
      <c r="H326" s="7"/>
      <c r="I326" s="50"/>
      <c r="J326" s="40"/>
      <c r="K326" s="40"/>
      <c r="L326" s="40"/>
      <c r="M326" s="38"/>
    </row>
    <row r="327" spans="1:13" ht="15" customHeight="1" x14ac:dyDescent="0.3">
      <c r="A327" s="8" t="s">
        <v>449</v>
      </c>
      <c r="B327" s="59" t="s">
        <v>450</v>
      </c>
      <c r="C327" s="40"/>
      <c r="D327" s="40"/>
      <c r="E327" s="38"/>
      <c r="F327" s="50"/>
      <c r="G327" s="40"/>
      <c r="H327" s="38"/>
      <c r="I327" s="50"/>
      <c r="J327" s="40"/>
      <c r="K327" s="40"/>
      <c r="L327" s="40"/>
      <c r="M327" s="38"/>
    </row>
    <row r="328" spans="1:13" ht="15.75" customHeight="1" x14ac:dyDescent="0.3">
      <c r="A328" s="8" t="s">
        <v>451</v>
      </c>
      <c r="B328" s="62" t="s">
        <v>452</v>
      </c>
      <c r="C328" s="40"/>
      <c r="D328" s="40"/>
      <c r="E328" s="38"/>
      <c r="F328" s="50"/>
      <c r="G328" s="40"/>
      <c r="H328" s="38"/>
      <c r="I328" s="50"/>
      <c r="J328" s="40"/>
      <c r="K328" s="40"/>
      <c r="L328" s="40"/>
      <c r="M328" s="38"/>
    </row>
    <row r="329" spans="1:13" ht="15.75" customHeight="1" x14ac:dyDescent="0.3">
      <c r="A329" s="8" t="s">
        <v>453</v>
      </c>
      <c r="B329" s="43" t="s">
        <v>454</v>
      </c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38"/>
    </row>
    <row r="330" spans="1:13" ht="15" customHeight="1" x14ac:dyDescent="0.3">
      <c r="A330" s="8"/>
      <c r="B330" s="63" t="s">
        <v>455</v>
      </c>
      <c r="C330" s="45"/>
      <c r="D330" s="45"/>
      <c r="E330" s="46"/>
      <c r="F330" s="9" t="s">
        <v>75</v>
      </c>
      <c r="G330" s="9" t="s">
        <v>76</v>
      </c>
      <c r="H330" s="9" t="s">
        <v>280</v>
      </c>
      <c r="I330" s="9" t="s">
        <v>75</v>
      </c>
      <c r="J330" s="9" t="s">
        <v>76</v>
      </c>
      <c r="K330" s="9" t="s">
        <v>456</v>
      </c>
      <c r="L330" s="9" t="s">
        <v>457</v>
      </c>
      <c r="M330" s="9" t="s">
        <v>407</v>
      </c>
    </row>
    <row r="331" spans="1:13" ht="15.75" customHeight="1" x14ac:dyDescent="0.3">
      <c r="A331" s="8"/>
      <c r="B331" s="53"/>
      <c r="C331" s="54"/>
      <c r="D331" s="54"/>
      <c r="E331" s="55"/>
      <c r="F331" s="7"/>
      <c r="G331" s="7"/>
      <c r="H331" s="9" t="s">
        <v>458</v>
      </c>
      <c r="I331" s="7"/>
      <c r="J331" s="7"/>
      <c r="K331" s="7"/>
      <c r="L331" s="7"/>
      <c r="M331" s="7"/>
    </row>
    <row r="332" spans="1:13" ht="15.75" customHeight="1" x14ac:dyDescent="0.3">
      <c r="A332" s="8"/>
      <c r="B332" s="47"/>
      <c r="C332" s="48"/>
      <c r="D332" s="48"/>
      <c r="E332" s="49"/>
      <c r="F332" s="7"/>
      <c r="G332" s="7"/>
      <c r="H332" s="9" t="s">
        <v>459</v>
      </c>
      <c r="I332" s="7"/>
      <c r="J332" s="7"/>
      <c r="K332" s="7"/>
      <c r="L332" s="7"/>
      <c r="M332" s="7"/>
    </row>
    <row r="333" spans="1:13" ht="15.75" customHeight="1" x14ac:dyDescent="0.3">
      <c r="A333" s="8" t="s">
        <v>460</v>
      </c>
      <c r="B333" s="43" t="s">
        <v>461</v>
      </c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38"/>
    </row>
    <row r="334" spans="1:13" ht="15.75" customHeight="1" x14ac:dyDescent="0.3">
      <c r="A334" s="8"/>
      <c r="B334" s="64" t="s">
        <v>462</v>
      </c>
      <c r="C334" s="45"/>
      <c r="D334" s="45"/>
      <c r="E334" s="46"/>
      <c r="F334" s="9" t="s">
        <v>75</v>
      </c>
      <c r="G334" s="9" t="s">
        <v>76</v>
      </c>
      <c r="H334" s="43" t="s">
        <v>463</v>
      </c>
      <c r="I334" s="38"/>
      <c r="J334" s="58"/>
      <c r="K334" s="45"/>
      <c r="L334" s="45"/>
      <c r="M334" s="46"/>
    </row>
    <row r="335" spans="1:13" ht="15.75" customHeight="1" x14ac:dyDescent="0.3">
      <c r="A335" s="8"/>
      <c r="B335" s="47"/>
      <c r="C335" s="48"/>
      <c r="D335" s="48"/>
      <c r="E335" s="49"/>
      <c r="F335" s="7"/>
      <c r="G335" s="7"/>
      <c r="H335" s="7"/>
      <c r="I335" s="7"/>
      <c r="J335" s="53"/>
      <c r="K335" s="54"/>
      <c r="L335" s="54"/>
      <c r="M335" s="55"/>
    </row>
    <row r="336" spans="1:13" ht="15.75" customHeight="1" x14ac:dyDescent="0.3">
      <c r="A336" s="8"/>
      <c r="B336" s="59" t="s">
        <v>464</v>
      </c>
      <c r="C336" s="40"/>
      <c r="D336" s="40"/>
      <c r="E336" s="38"/>
      <c r="F336" s="7"/>
      <c r="G336" s="7"/>
      <c r="H336" s="7"/>
      <c r="I336" s="7"/>
      <c r="J336" s="47"/>
      <c r="K336" s="48"/>
      <c r="L336" s="48"/>
      <c r="M336" s="49"/>
    </row>
    <row r="337" spans="1:13" ht="15.75" customHeight="1" x14ac:dyDescent="0.3">
      <c r="A337" s="8" t="s">
        <v>465</v>
      </c>
      <c r="B337" s="62" t="s">
        <v>466</v>
      </c>
      <c r="C337" s="40"/>
      <c r="D337" s="40"/>
      <c r="E337" s="38"/>
      <c r="F337" s="50"/>
      <c r="G337" s="40"/>
      <c r="H337" s="38"/>
      <c r="I337" s="50"/>
      <c r="J337" s="40"/>
      <c r="K337" s="40"/>
      <c r="L337" s="40"/>
      <c r="M337" s="38"/>
    </row>
    <row r="338" spans="1:13" ht="15" customHeight="1" x14ac:dyDescent="0.3">
      <c r="A338" s="8" t="s">
        <v>467</v>
      </c>
      <c r="B338" s="51" t="s">
        <v>468</v>
      </c>
      <c r="C338" s="45"/>
      <c r="D338" s="45"/>
      <c r="E338" s="46"/>
      <c r="F338" s="9" t="s">
        <v>75</v>
      </c>
      <c r="G338" s="9" t="s">
        <v>76</v>
      </c>
      <c r="H338" s="52"/>
      <c r="I338" s="45"/>
      <c r="J338" s="45"/>
      <c r="K338" s="45"/>
      <c r="L338" s="45"/>
      <c r="M338" s="46"/>
    </row>
    <row r="339" spans="1:13" ht="15.75" customHeight="1" x14ac:dyDescent="0.3">
      <c r="A339" s="8"/>
      <c r="B339" s="47"/>
      <c r="C339" s="48"/>
      <c r="D339" s="48"/>
      <c r="E339" s="49"/>
      <c r="F339" s="7"/>
      <c r="G339" s="11"/>
      <c r="H339" s="47"/>
      <c r="I339" s="48"/>
      <c r="J339" s="48"/>
      <c r="K339" s="48"/>
      <c r="L339" s="48"/>
      <c r="M339" s="49"/>
    </row>
    <row r="340" spans="1:13" ht="15" customHeight="1" x14ac:dyDescent="0.3">
      <c r="A340" s="8" t="s">
        <v>469</v>
      </c>
      <c r="B340" s="51" t="s">
        <v>470</v>
      </c>
      <c r="C340" s="45"/>
      <c r="D340" s="45"/>
      <c r="E340" s="46"/>
      <c r="F340" s="9" t="s">
        <v>75</v>
      </c>
      <c r="G340" s="9" t="s">
        <v>76</v>
      </c>
      <c r="H340" s="52"/>
      <c r="I340" s="45"/>
      <c r="J340" s="45"/>
      <c r="K340" s="45"/>
      <c r="L340" s="45"/>
      <c r="M340" s="46"/>
    </row>
    <row r="341" spans="1:13" ht="15.75" customHeight="1" x14ac:dyDescent="0.3">
      <c r="A341" s="8"/>
      <c r="B341" s="47"/>
      <c r="C341" s="48"/>
      <c r="D341" s="48"/>
      <c r="E341" s="49"/>
      <c r="F341" s="7"/>
      <c r="G341" s="11"/>
      <c r="H341" s="47"/>
      <c r="I341" s="48"/>
      <c r="J341" s="48"/>
      <c r="K341" s="48"/>
      <c r="L341" s="48"/>
      <c r="M341" s="49"/>
    </row>
    <row r="342" spans="1:13" ht="15.75" customHeight="1" x14ac:dyDescent="0.3">
      <c r="A342" s="8" t="s">
        <v>471</v>
      </c>
      <c r="B342" s="43" t="s">
        <v>472</v>
      </c>
      <c r="C342" s="40"/>
      <c r="D342" s="40"/>
      <c r="E342" s="40"/>
      <c r="F342" s="40"/>
      <c r="G342" s="38"/>
      <c r="H342" s="60" t="s">
        <v>473</v>
      </c>
      <c r="I342" s="38"/>
      <c r="J342" s="7"/>
      <c r="K342" s="60" t="s">
        <v>474</v>
      </c>
      <c r="L342" s="38"/>
      <c r="M342" s="12"/>
    </row>
    <row r="343" spans="1:13" ht="31.5" customHeight="1" x14ac:dyDescent="0.3">
      <c r="A343" s="8" t="s">
        <v>475</v>
      </c>
      <c r="B343" s="43" t="s">
        <v>476</v>
      </c>
      <c r="C343" s="40"/>
      <c r="D343" s="40"/>
      <c r="E343" s="40"/>
      <c r="F343" s="40"/>
      <c r="G343" s="40"/>
      <c r="H343" s="40"/>
      <c r="I343" s="38"/>
      <c r="J343" s="37" t="s">
        <v>75</v>
      </c>
      <c r="K343" s="38"/>
      <c r="L343" s="37" t="s">
        <v>76</v>
      </c>
      <c r="M343" s="38"/>
    </row>
    <row r="344" spans="1:13" ht="15.75" customHeight="1" x14ac:dyDescent="0.3">
      <c r="A344" s="8"/>
      <c r="B344" s="42" t="s">
        <v>477</v>
      </c>
      <c r="C344" s="40"/>
      <c r="D344" s="40"/>
      <c r="E344" s="40"/>
      <c r="F344" s="40"/>
      <c r="G344" s="40"/>
      <c r="H344" s="40"/>
      <c r="I344" s="38"/>
      <c r="J344" s="50"/>
      <c r="K344" s="38"/>
      <c r="L344" s="50"/>
      <c r="M344" s="38"/>
    </row>
    <row r="345" spans="1:13" ht="15.75" customHeight="1" x14ac:dyDescent="0.3">
      <c r="A345" s="8"/>
      <c r="B345" s="42" t="s">
        <v>478</v>
      </c>
      <c r="C345" s="40"/>
      <c r="D345" s="40"/>
      <c r="E345" s="40"/>
      <c r="F345" s="40"/>
      <c r="G345" s="40"/>
      <c r="H345" s="40"/>
      <c r="I345" s="38"/>
      <c r="J345" s="50"/>
      <c r="K345" s="38"/>
      <c r="L345" s="50"/>
      <c r="M345" s="38"/>
    </row>
    <row r="346" spans="1:13" ht="15.75" customHeight="1" x14ac:dyDescent="0.3">
      <c r="A346" s="8"/>
      <c r="B346" s="42" t="s">
        <v>468</v>
      </c>
      <c r="C346" s="40"/>
      <c r="D346" s="40"/>
      <c r="E346" s="40"/>
      <c r="F346" s="40"/>
      <c r="G346" s="40"/>
      <c r="H346" s="40"/>
      <c r="I346" s="38"/>
      <c r="J346" s="50"/>
      <c r="K346" s="38"/>
      <c r="L346" s="50"/>
      <c r="M346" s="38"/>
    </row>
    <row r="347" spans="1:13" ht="15.75" customHeight="1" x14ac:dyDescent="0.3">
      <c r="A347" s="8"/>
      <c r="B347" s="42" t="s">
        <v>470</v>
      </c>
      <c r="C347" s="40"/>
      <c r="D347" s="40"/>
      <c r="E347" s="40"/>
      <c r="F347" s="40"/>
      <c r="G347" s="40"/>
      <c r="H347" s="40"/>
      <c r="I347" s="38"/>
      <c r="J347" s="50"/>
      <c r="K347" s="38"/>
      <c r="L347" s="50"/>
      <c r="M347" s="38"/>
    </row>
    <row r="348" spans="1:13" ht="15.75" customHeight="1" x14ac:dyDescent="0.3">
      <c r="A348" s="8">
        <v>12</v>
      </c>
      <c r="B348" s="43" t="s">
        <v>479</v>
      </c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38"/>
    </row>
    <row r="349" spans="1:13" ht="15.75" customHeight="1" x14ac:dyDescent="0.3">
      <c r="A349" s="8" t="s">
        <v>480</v>
      </c>
      <c r="B349" s="51" t="s">
        <v>481</v>
      </c>
      <c r="C349" s="45"/>
      <c r="D349" s="45"/>
      <c r="E349" s="45"/>
      <c r="F349" s="46"/>
      <c r="G349" s="13" t="s">
        <v>75</v>
      </c>
      <c r="H349" s="13" t="s">
        <v>76</v>
      </c>
      <c r="I349" s="52"/>
      <c r="J349" s="45"/>
      <c r="K349" s="45"/>
      <c r="L349" s="45"/>
      <c r="M349" s="46"/>
    </row>
    <row r="350" spans="1:13" ht="15.75" customHeight="1" x14ac:dyDescent="0.3">
      <c r="A350" s="8"/>
      <c r="B350" s="47"/>
      <c r="C350" s="48"/>
      <c r="D350" s="48"/>
      <c r="E350" s="48"/>
      <c r="F350" s="49"/>
      <c r="G350" s="17"/>
      <c r="H350" s="17"/>
      <c r="I350" s="47"/>
      <c r="J350" s="48"/>
      <c r="K350" s="48"/>
      <c r="L350" s="48"/>
      <c r="M350" s="49"/>
    </row>
    <row r="351" spans="1:13" ht="15" customHeight="1" x14ac:dyDescent="0.3">
      <c r="A351" s="8" t="s">
        <v>482</v>
      </c>
      <c r="B351" s="51" t="s">
        <v>483</v>
      </c>
      <c r="C351" s="45"/>
      <c r="D351" s="45"/>
      <c r="E351" s="45"/>
      <c r="F351" s="46"/>
      <c r="G351" s="56" t="s">
        <v>75</v>
      </c>
      <c r="H351" s="56" t="s">
        <v>76</v>
      </c>
      <c r="I351" s="43" t="s">
        <v>484</v>
      </c>
      <c r="J351" s="40"/>
      <c r="K351" s="40"/>
      <c r="L351" s="40"/>
      <c r="M351" s="38"/>
    </row>
    <row r="352" spans="1:13" ht="15.75" customHeight="1" x14ac:dyDescent="0.3">
      <c r="A352" s="8"/>
      <c r="B352" s="53"/>
      <c r="C352" s="54"/>
      <c r="D352" s="54"/>
      <c r="E352" s="54"/>
      <c r="F352" s="55"/>
      <c r="G352" s="57"/>
      <c r="H352" s="57"/>
      <c r="I352" s="9" t="s">
        <v>406</v>
      </c>
      <c r="J352" s="9" t="s">
        <v>485</v>
      </c>
      <c r="K352" s="9" t="s">
        <v>405</v>
      </c>
      <c r="L352" s="9" t="s">
        <v>404</v>
      </c>
      <c r="M352" s="9" t="s">
        <v>37</v>
      </c>
    </row>
    <row r="353" spans="1:13" ht="29.25" customHeight="1" x14ac:dyDescent="0.3">
      <c r="A353" s="8"/>
      <c r="B353" s="47"/>
      <c r="C353" s="48"/>
      <c r="D353" s="48"/>
      <c r="E353" s="48"/>
      <c r="F353" s="49"/>
      <c r="G353" s="11"/>
      <c r="H353" s="7"/>
      <c r="I353" s="12"/>
      <c r="J353" s="7"/>
      <c r="K353" s="7"/>
      <c r="L353" s="7"/>
      <c r="M353" s="16"/>
    </row>
    <row r="354" spans="1:13" ht="15.75" customHeight="1" x14ac:dyDescent="0.3">
      <c r="A354" s="8">
        <v>13</v>
      </c>
      <c r="B354" s="43" t="s">
        <v>486</v>
      </c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38"/>
    </row>
    <row r="355" spans="1:13" ht="15" customHeight="1" x14ac:dyDescent="0.3">
      <c r="A355" s="8"/>
      <c r="B355" s="44" t="s">
        <v>386</v>
      </c>
      <c r="C355" s="45"/>
      <c r="D355" s="45"/>
      <c r="E355" s="45"/>
      <c r="F355" s="46"/>
      <c r="G355" s="37" t="s">
        <v>487</v>
      </c>
      <c r="H355" s="38"/>
      <c r="I355" s="37" t="s">
        <v>488</v>
      </c>
      <c r="J355" s="38"/>
      <c r="K355" s="44" t="s">
        <v>489</v>
      </c>
      <c r="L355" s="45"/>
      <c r="M355" s="46"/>
    </row>
    <row r="356" spans="1:13" ht="15" customHeight="1" x14ac:dyDescent="0.3">
      <c r="A356" s="8"/>
      <c r="B356" s="47"/>
      <c r="C356" s="48"/>
      <c r="D356" s="48"/>
      <c r="E356" s="48"/>
      <c r="F356" s="49"/>
      <c r="G356" s="13" t="s">
        <v>75</v>
      </c>
      <c r="H356" s="13" t="s">
        <v>76</v>
      </c>
      <c r="I356" s="13" t="s">
        <v>75</v>
      </c>
      <c r="J356" s="13" t="s">
        <v>76</v>
      </c>
      <c r="K356" s="47"/>
      <c r="L356" s="48"/>
      <c r="M356" s="49"/>
    </row>
    <row r="357" spans="1:13" ht="15.75" customHeight="1" x14ac:dyDescent="0.3">
      <c r="A357" s="8" t="s">
        <v>490</v>
      </c>
      <c r="B357" s="42" t="s">
        <v>491</v>
      </c>
      <c r="C357" s="40"/>
      <c r="D357" s="40"/>
      <c r="E357" s="40"/>
      <c r="F357" s="38"/>
      <c r="G357" s="16"/>
      <c r="H357" s="16"/>
      <c r="I357" s="16"/>
      <c r="J357" s="16"/>
      <c r="K357" s="41"/>
      <c r="L357" s="40"/>
      <c r="M357" s="38"/>
    </row>
    <row r="358" spans="1:13" ht="30" customHeight="1" x14ac:dyDescent="0.3">
      <c r="A358" s="8" t="s">
        <v>492</v>
      </c>
      <c r="B358" s="42" t="s">
        <v>493</v>
      </c>
      <c r="C358" s="40"/>
      <c r="D358" s="40"/>
      <c r="E358" s="40"/>
      <c r="F358" s="38"/>
      <c r="G358" s="16"/>
      <c r="H358" s="16"/>
      <c r="I358" s="16"/>
      <c r="J358" s="16"/>
      <c r="K358" s="39"/>
      <c r="L358" s="40"/>
      <c r="M358" s="38"/>
    </row>
    <row r="359" spans="1:13" ht="30" customHeight="1" x14ac:dyDescent="0.3">
      <c r="A359" s="8" t="s">
        <v>494</v>
      </c>
      <c r="B359" s="42" t="s">
        <v>495</v>
      </c>
      <c r="C359" s="40"/>
      <c r="D359" s="40"/>
      <c r="E359" s="40"/>
      <c r="F359" s="38"/>
      <c r="G359" s="16"/>
      <c r="H359" s="16"/>
      <c r="I359" s="16"/>
      <c r="J359" s="16"/>
      <c r="K359" s="39"/>
      <c r="L359" s="40"/>
      <c r="M359" s="38"/>
    </row>
    <row r="360" spans="1:13" ht="15.75" customHeight="1" x14ac:dyDescent="0.3">
      <c r="A360" s="8" t="s">
        <v>496</v>
      </c>
      <c r="B360" s="42" t="s">
        <v>497</v>
      </c>
      <c r="C360" s="40"/>
      <c r="D360" s="40"/>
      <c r="E360" s="40"/>
      <c r="F360" s="38"/>
      <c r="G360" s="16"/>
      <c r="H360" s="16"/>
      <c r="I360" s="16"/>
      <c r="J360" s="16"/>
      <c r="K360" s="41"/>
      <c r="L360" s="40"/>
      <c r="M360" s="38"/>
    </row>
    <row r="361" spans="1:13" ht="30" customHeight="1" x14ac:dyDescent="0.3">
      <c r="A361" s="8" t="s">
        <v>498</v>
      </c>
      <c r="B361" s="42" t="s">
        <v>499</v>
      </c>
      <c r="C361" s="40"/>
      <c r="D361" s="40"/>
      <c r="E361" s="40"/>
      <c r="F361" s="38"/>
      <c r="G361" s="16"/>
      <c r="H361" s="16"/>
      <c r="I361" s="16"/>
      <c r="J361" s="16"/>
      <c r="K361" s="39"/>
      <c r="L361" s="40"/>
      <c r="M361" s="38"/>
    </row>
    <row r="362" spans="1:13" ht="30" customHeight="1" x14ac:dyDescent="0.3">
      <c r="A362" s="8" t="s">
        <v>500</v>
      </c>
      <c r="B362" s="42" t="s">
        <v>501</v>
      </c>
      <c r="C362" s="40"/>
      <c r="D362" s="40"/>
      <c r="E362" s="40"/>
      <c r="F362" s="38"/>
      <c r="G362" s="16"/>
      <c r="H362" s="16"/>
      <c r="I362" s="16"/>
      <c r="J362" s="16"/>
      <c r="K362" s="39"/>
      <c r="L362" s="40"/>
      <c r="M362" s="38"/>
    </row>
    <row r="363" spans="1:13" ht="16.5" customHeight="1" x14ac:dyDescent="0.3">
      <c r="A363" s="8">
        <v>14</v>
      </c>
      <c r="B363" s="43" t="s">
        <v>502</v>
      </c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38"/>
    </row>
    <row r="364" spans="1:13" ht="15" customHeight="1" x14ac:dyDescent="0.3">
      <c r="A364" s="8"/>
      <c r="B364" s="51" t="s">
        <v>386</v>
      </c>
      <c r="C364" s="45"/>
      <c r="D364" s="45"/>
      <c r="E364" s="45"/>
      <c r="F364" s="46"/>
      <c r="G364" s="37" t="s">
        <v>487</v>
      </c>
      <c r="H364" s="38"/>
      <c r="I364" s="37" t="s">
        <v>488</v>
      </c>
      <c r="J364" s="38"/>
      <c r="K364" s="44" t="s">
        <v>489</v>
      </c>
      <c r="L364" s="45"/>
      <c r="M364" s="46"/>
    </row>
    <row r="365" spans="1:13" ht="15.75" customHeight="1" x14ac:dyDescent="0.3">
      <c r="A365" s="8"/>
      <c r="B365" s="47"/>
      <c r="C365" s="48"/>
      <c r="D365" s="48"/>
      <c r="E365" s="48"/>
      <c r="F365" s="49"/>
      <c r="G365" s="13" t="s">
        <v>75</v>
      </c>
      <c r="H365" s="13" t="s">
        <v>76</v>
      </c>
      <c r="I365" s="13" t="s">
        <v>75</v>
      </c>
      <c r="J365" s="13" t="s">
        <v>76</v>
      </c>
      <c r="K365" s="47"/>
      <c r="L365" s="48"/>
      <c r="M365" s="49"/>
    </row>
    <row r="366" spans="1:13" ht="15" customHeight="1" x14ac:dyDescent="0.3">
      <c r="A366" s="8" t="s">
        <v>503</v>
      </c>
      <c r="B366" s="42" t="s">
        <v>504</v>
      </c>
      <c r="C366" s="40"/>
      <c r="D366" s="40"/>
      <c r="E366" s="40"/>
      <c r="F366" s="38"/>
      <c r="G366" s="16"/>
      <c r="H366" s="16"/>
      <c r="I366" s="16"/>
      <c r="J366" s="16"/>
      <c r="K366" s="41"/>
      <c r="L366" s="40"/>
      <c r="M366" s="38"/>
    </row>
    <row r="367" spans="1:13" ht="15" customHeight="1" x14ac:dyDescent="0.3">
      <c r="A367" s="8" t="s">
        <v>505</v>
      </c>
      <c r="B367" s="42" t="s">
        <v>506</v>
      </c>
      <c r="C367" s="40"/>
      <c r="D367" s="40"/>
      <c r="E367" s="40"/>
      <c r="F367" s="38"/>
      <c r="G367" s="16"/>
      <c r="H367" s="16"/>
      <c r="I367" s="16"/>
      <c r="J367" s="16"/>
      <c r="K367" s="41"/>
      <c r="L367" s="40"/>
      <c r="M367" s="38"/>
    </row>
    <row r="368" spans="1:13" ht="15" customHeight="1" x14ac:dyDescent="0.3">
      <c r="A368" s="8" t="s">
        <v>507</v>
      </c>
      <c r="B368" s="42" t="s">
        <v>508</v>
      </c>
      <c r="C368" s="40"/>
      <c r="D368" s="40"/>
      <c r="E368" s="40"/>
      <c r="F368" s="38"/>
      <c r="G368" s="16"/>
      <c r="H368" s="16"/>
      <c r="I368" s="16"/>
      <c r="J368" s="16"/>
      <c r="K368" s="39"/>
      <c r="L368" s="40"/>
      <c r="M368" s="38"/>
    </row>
    <row r="369" spans="1:13" ht="15" customHeight="1" x14ac:dyDescent="0.3">
      <c r="A369" s="8" t="s">
        <v>509</v>
      </c>
      <c r="B369" s="42" t="s">
        <v>510</v>
      </c>
      <c r="C369" s="40"/>
      <c r="D369" s="40"/>
      <c r="E369" s="40"/>
      <c r="F369" s="38"/>
      <c r="G369" s="16"/>
      <c r="H369" s="16"/>
      <c r="I369" s="16"/>
      <c r="J369" s="16"/>
      <c r="K369" s="39"/>
      <c r="L369" s="40"/>
      <c r="M369" s="38"/>
    </row>
    <row r="370" spans="1:13" ht="15" customHeight="1" x14ac:dyDescent="0.3">
      <c r="A370" s="8" t="s">
        <v>511</v>
      </c>
      <c r="B370" s="42" t="s">
        <v>512</v>
      </c>
      <c r="C370" s="40"/>
      <c r="D370" s="40"/>
      <c r="E370" s="40"/>
      <c r="F370" s="38"/>
      <c r="G370" s="16"/>
      <c r="H370" s="16"/>
      <c r="I370" s="16"/>
      <c r="J370" s="16"/>
      <c r="K370" s="41"/>
      <c r="L370" s="40"/>
      <c r="M370" s="38"/>
    </row>
    <row r="371" spans="1:13" ht="15" customHeight="1" x14ac:dyDescent="0.3">
      <c r="A371" s="8" t="s">
        <v>513</v>
      </c>
      <c r="B371" s="42" t="s">
        <v>514</v>
      </c>
      <c r="C371" s="40"/>
      <c r="D371" s="40"/>
      <c r="E371" s="40"/>
      <c r="F371" s="38"/>
      <c r="G371" s="16"/>
      <c r="H371" s="16"/>
      <c r="I371" s="16"/>
      <c r="J371" s="16"/>
      <c r="K371" s="39"/>
      <c r="L371" s="40"/>
      <c r="M371" s="38"/>
    </row>
    <row r="372" spans="1:13" ht="15" customHeight="1" x14ac:dyDescent="0.3">
      <c r="A372" s="8" t="s">
        <v>515</v>
      </c>
      <c r="B372" s="42" t="s">
        <v>516</v>
      </c>
      <c r="C372" s="40"/>
      <c r="D372" s="40"/>
      <c r="E372" s="40"/>
      <c r="F372" s="38"/>
      <c r="G372" s="16"/>
      <c r="H372" s="16"/>
      <c r="I372" s="16"/>
      <c r="J372" s="16"/>
      <c r="K372" s="39"/>
      <c r="L372" s="40"/>
      <c r="M372" s="38"/>
    </row>
    <row r="373" spans="1:13" ht="15" customHeight="1" x14ac:dyDescent="0.3">
      <c r="A373" s="8" t="s">
        <v>517</v>
      </c>
      <c r="B373" s="42" t="s">
        <v>518</v>
      </c>
      <c r="C373" s="40"/>
      <c r="D373" s="40"/>
      <c r="E373" s="40"/>
      <c r="F373" s="38"/>
      <c r="G373" s="16"/>
      <c r="H373" s="16"/>
      <c r="I373" s="16"/>
      <c r="J373" s="16"/>
      <c r="K373" s="39"/>
      <c r="L373" s="40"/>
      <c r="M373" s="38"/>
    </row>
    <row r="374" spans="1:13" ht="15" customHeight="1" x14ac:dyDescent="0.3">
      <c r="A374" s="8" t="s">
        <v>519</v>
      </c>
      <c r="B374" s="42" t="s">
        <v>520</v>
      </c>
      <c r="C374" s="40"/>
      <c r="D374" s="40"/>
      <c r="E374" s="40"/>
      <c r="F374" s="38"/>
      <c r="G374" s="16"/>
      <c r="H374" s="16"/>
      <c r="I374" s="16"/>
      <c r="J374" s="16"/>
      <c r="K374" s="39"/>
      <c r="L374" s="40"/>
      <c r="M374" s="38"/>
    </row>
    <row r="375" spans="1:13" ht="15" customHeight="1" x14ac:dyDescent="0.3">
      <c r="A375" s="8" t="s">
        <v>521</v>
      </c>
      <c r="B375" s="42" t="s">
        <v>522</v>
      </c>
      <c r="C375" s="40"/>
      <c r="D375" s="40"/>
      <c r="E375" s="40"/>
      <c r="F375" s="38"/>
      <c r="G375" s="16"/>
      <c r="H375" s="16"/>
      <c r="I375" s="16"/>
      <c r="J375" s="16"/>
      <c r="K375" s="39"/>
      <c r="L375" s="40"/>
      <c r="M375" s="38"/>
    </row>
    <row r="376" spans="1:13" ht="15" customHeight="1" x14ac:dyDescent="0.3">
      <c r="A376" s="8" t="s">
        <v>523</v>
      </c>
      <c r="B376" s="42" t="s">
        <v>524</v>
      </c>
      <c r="C376" s="40"/>
      <c r="D376" s="40"/>
      <c r="E376" s="40"/>
      <c r="F376" s="38"/>
      <c r="G376" s="16"/>
      <c r="H376" s="16"/>
      <c r="I376" s="16"/>
      <c r="J376" s="16"/>
      <c r="K376" s="41"/>
      <c r="L376" s="40"/>
      <c r="M376" s="38"/>
    </row>
    <row r="377" spans="1:13" ht="15" customHeight="1" x14ac:dyDescent="0.3">
      <c r="A377" s="8" t="s">
        <v>525</v>
      </c>
      <c r="B377" s="42" t="s">
        <v>526</v>
      </c>
      <c r="C377" s="40"/>
      <c r="D377" s="40"/>
      <c r="E377" s="40"/>
      <c r="F377" s="38"/>
      <c r="G377" s="16"/>
      <c r="H377" s="16"/>
      <c r="I377" s="16"/>
      <c r="J377" s="16"/>
      <c r="K377" s="39"/>
      <c r="L377" s="40"/>
      <c r="M377" s="38"/>
    </row>
    <row r="378" spans="1:13" ht="15" customHeight="1" x14ac:dyDescent="0.3">
      <c r="A378" s="8" t="s">
        <v>527</v>
      </c>
      <c r="B378" s="42" t="s">
        <v>528</v>
      </c>
      <c r="C378" s="40"/>
      <c r="D378" s="40"/>
      <c r="E378" s="40"/>
      <c r="F378" s="38"/>
      <c r="G378" s="16"/>
      <c r="H378" s="16"/>
      <c r="I378" s="16"/>
      <c r="J378" s="16"/>
      <c r="K378" s="39"/>
      <c r="L378" s="40"/>
      <c r="M378" s="38"/>
    </row>
    <row r="379" spans="1:13" ht="15.75" customHeight="1" x14ac:dyDescent="0.3">
      <c r="A379" s="8" t="s">
        <v>529</v>
      </c>
      <c r="B379" s="42" t="s">
        <v>530</v>
      </c>
      <c r="C379" s="40"/>
      <c r="D379" s="40"/>
      <c r="E379" s="40"/>
      <c r="F379" s="38"/>
      <c r="G379" s="16"/>
      <c r="H379" s="16"/>
      <c r="I379" s="16"/>
      <c r="J379" s="16"/>
      <c r="K379" s="39"/>
      <c r="L379" s="40"/>
      <c r="M379" s="38"/>
    </row>
    <row r="380" spans="1:13" ht="15.75" customHeight="1" x14ac:dyDescent="0.3">
      <c r="A380" s="8">
        <v>15</v>
      </c>
      <c r="B380" s="43" t="s">
        <v>531</v>
      </c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38"/>
    </row>
    <row r="381" spans="1:13" ht="15.75" customHeight="1" x14ac:dyDescent="0.3">
      <c r="A381" s="8"/>
      <c r="B381" s="43" t="s">
        <v>532</v>
      </c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38"/>
    </row>
    <row r="382" spans="1:13" ht="15.75" customHeight="1" x14ac:dyDescent="0.3">
      <c r="A382" s="8" t="s">
        <v>533</v>
      </c>
      <c r="B382" s="64" t="s">
        <v>534</v>
      </c>
      <c r="C382" s="45"/>
      <c r="D382" s="45"/>
      <c r="E382" s="45"/>
      <c r="F382" s="46"/>
      <c r="G382" s="13" t="s">
        <v>75</v>
      </c>
      <c r="H382" s="13" t="s">
        <v>76</v>
      </c>
      <c r="I382" s="112"/>
      <c r="J382" s="45"/>
      <c r="K382" s="45"/>
      <c r="L382" s="45"/>
      <c r="M382" s="46"/>
    </row>
    <row r="383" spans="1:13" ht="15.75" customHeight="1" x14ac:dyDescent="0.3">
      <c r="A383" s="8"/>
      <c r="B383" s="47"/>
      <c r="C383" s="48"/>
      <c r="D383" s="48"/>
      <c r="E383" s="48"/>
      <c r="F383" s="49"/>
      <c r="G383" s="7"/>
      <c r="H383" s="7"/>
      <c r="I383" s="47"/>
      <c r="J383" s="48"/>
      <c r="K383" s="48"/>
      <c r="L383" s="48"/>
      <c r="M383" s="49"/>
    </row>
    <row r="384" spans="1:13" ht="15.75" customHeight="1" x14ac:dyDescent="0.3">
      <c r="A384" s="8" t="s">
        <v>535</v>
      </c>
      <c r="B384" s="51" t="s">
        <v>536</v>
      </c>
      <c r="C384" s="45"/>
      <c r="D384" s="45"/>
      <c r="E384" s="45"/>
      <c r="F384" s="46"/>
      <c r="G384" s="13" t="s">
        <v>75</v>
      </c>
      <c r="H384" s="13" t="s">
        <v>76</v>
      </c>
      <c r="I384" s="72"/>
      <c r="J384" s="45"/>
      <c r="K384" s="45"/>
      <c r="L384" s="45"/>
      <c r="M384" s="46"/>
    </row>
    <row r="385" spans="1:13" ht="15.75" customHeight="1" x14ac:dyDescent="0.3">
      <c r="A385" s="8"/>
      <c r="B385" s="47"/>
      <c r="C385" s="48"/>
      <c r="D385" s="48"/>
      <c r="E385" s="48"/>
      <c r="F385" s="49"/>
      <c r="G385" s="7"/>
      <c r="H385" s="7"/>
      <c r="I385" s="47"/>
      <c r="J385" s="48"/>
      <c r="K385" s="48"/>
      <c r="L385" s="48"/>
      <c r="M385" s="49"/>
    </row>
    <row r="386" spans="1:13" ht="15.75" customHeight="1" x14ac:dyDescent="0.3">
      <c r="A386" s="8" t="s">
        <v>537</v>
      </c>
      <c r="B386" s="64" t="s">
        <v>538</v>
      </c>
      <c r="C386" s="45"/>
      <c r="D386" s="45"/>
      <c r="E386" s="45"/>
      <c r="F386" s="46"/>
      <c r="G386" s="37" t="s">
        <v>539</v>
      </c>
      <c r="H386" s="40"/>
      <c r="I386" s="38"/>
      <c r="J386" s="37" t="s">
        <v>540</v>
      </c>
      <c r="K386" s="40"/>
      <c r="L386" s="38"/>
      <c r="M386" s="12"/>
    </row>
    <row r="387" spans="1:13" ht="15.75" customHeight="1" x14ac:dyDescent="0.3">
      <c r="A387" s="8"/>
      <c r="B387" s="47"/>
      <c r="C387" s="48"/>
      <c r="D387" s="48"/>
      <c r="E387" s="48"/>
      <c r="F387" s="49"/>
      <c r="G387" s="50"/>
      <c r="H387" s="40"/>
      <c r="I387" s="38"/>
      <c r="J387" s="50"/>
      <c r="K387" s="40"/>
      <c r="L387" s="38"/>
      <c r="M387" s="12"/>
    </row>
    <row r="388" spans="1:13" ht="15.75" customHeight="1" x14ac:dyDescent="0.3">
      <c r="A388" s="8" t="s">
        <v>541</v>
      </c>
      <c r="B388" s="64" t="s">
        <v>542</v>
      </c>
      <c r="C388" s="45"/>
      <c r="D388" s="45"/>
      <c r="E388" s="45"/>
      <c r="F388" s="46"/>
      <c r="G388" s="13" t="s">
        <v>75</v>
      </c>
      <c r="H388" s="13" t="s">
        <v>76</v>
      </c>
      <c r="I388" s="119" t="s">
        <v>543</v>
      </c>
      <c r="J388" s="45"/>
      <c r="K388" s="45"/>
      <c r="L388" s="45"/>
      <c r="M388" s="46"/>
    </row>
    <row r="389" spans="1:13" ht="15.75" customHeight="1" x14ac:dyDescent="0.3">
      <c r="A389" s="8"/>
      <c r="B389" s="47"/>
      <c r="C389" s="48"/>
      <c r="D389" s="48"/>
      <c r="E389" s="48"/>
      <c r="F389" s="49"/>
      <c r="G389" s="7"/>
      <c r="H389" s="7"/>
      <c r="I389" s="47"/>
      <c r="J389" s="48"/>
      <c r="K389" s="48"/>
      <c r="L389" s="48"/>
      <c r="M389" s="49"/>
    </row>
    <row r="390" spans="1:13" ht="15.75" customHeight="1" x14ac:dyDescent="0.3">
      <c r="A390" s="8" t="s">
        <v>544</v>
      </c>
      <c r="B390" s="64" t="s">
        <v>545</v>
      </c>
      <c r="C390" s="45"/>
      <c r="D390" s="45"/>
      <c r="E390" s="45"/>
      <c r="F390" s="46"/>
      <c r="G390" s="37" t="s">
        <v>546</v>
      </c>
      <c r="H390" s="38"/>
      <c r="I390" s="37" t="s">
        <v>547</v>
      </c>
      <c r="J390" s="38"/>
      <c r="K390" s="119" t="s">
        <v>543</v>
      </c>
      <c r="L390" s="45"/>
      <c r="M390" s="46"/>
    </row>
    <row r="391" spans="1:13" ht="15.75" customHeight="1" x14ac:dyDescent="0.3">
      <c r="A391" s="8"/>
      <c r="B391" s="47"/>
      <c r="C391" s="48"/>
      <c r="D391" s="48"/>
      <c r="E391" s="48"/>
      <c r="F391" s="49"/>
      <c r="G391" s="50"/>
      <c r="H391" s="38"/>
      <c r="I391" s="111"/>
      <c r="J391" s="38"/>
      <c r="K391" s="47"/>
      <c r="L391" s="48"/>
      <c r="M391" s="49"/>
    </row>
    <row r="392" spans="1:13" ht="15.75" customHeight="1" x14ac:dyDescent="0.3">
      <c r="A392" s="8" t="s">
        <v>548</v>
      </c>
      <c r="B392" s="64" t="s">
        <v>549</v>
      </c>
      <c r="C392" s="45"/>
      <c r="D392" s="45"/>
      <c r="E392" s="45"/>
      <c r="F392" s="46"/>
      <c r="G392" s="13" t="s">
        <v>75</v>
      </c>
      <c r="H392" s="13" t="s">
        <v>76</v>
      </c>
      <c r="I392" s="112"/>
      <c r="J392" s="45"/>
      <c r="K392" s="45"/>
      <c r="L392" s="45"/>
      <c r="M392" s="46"/>
    </row>
    <row r="393" spans="1:13" ht="15.75" customHeight="1" x14ac:dyDescent="0.3">
      <c r="A393" s="8"/>
      <c r="B393" s="47"/>
      <c r="C393" s="48"/>
      <c r="D393" s="48"/>
      <c r="E393" s="48"/>
      <c r="F393" s="49"/>
      <c r="G393" s="7"/>
      <c r="H393" s="7"/>
      <c r="I393" s="47"/>
      <c r="J393" s="48"/>
      <c r="K393" s="48"/>
      <c r="L393" s="48"/>
      <c r="M393" s="49"/>
    </row>
    <row r="394" spans="1:13" ht="15.75" customHeight="1" x14ac:dyDescent="0.3">
      <c r="A394" s="8" t="s">
        <v>550</v>
      </c>
      <c r="B394" s="64" t="s">
        <v>551</v>
      </c>
      <c r="C394" s="45"/>
      <c r="D394" s="45"/>
      <c r="E394" s="45"/>
      <c r="F394" s="46"/>
      <c r="G394" s="37" t="s">
        <v>539</v>
      </c>
      <c r="H394" s="40"/>
      <c r="I394" s="38"/>
      <c r="J394" s="37" t="s">
        <v>540</v>
      </c>
      <c r="K394" s="40"/>
      <c r="L394" s="38"/>
      <c r="M394" s="12"/>
    </row>
    <row r="395" spans="1:13" ht="15.75" customHeight="1" x14ac:dyDescent="0.3">
      <c r="A395" s="8"/>
      <c r="B395" s="47"/>
      <c r="C395" s="48"/>
      <c r="D395" s="48"/>
      <c r="E395" s="48"/>
      <c r="F395" s="49"/>
      <c r="G395" s="50"/>
      <c r="H395" s="40"/>
      <c r="I395" s="38"/>
      <c r="J395" s="50"/>
      <c r="K395" s="40"/>
      <c r="L395" s="38"/>
      <c r="M395" s="12"/>
    </row>
    <row r="396" spans="1:13" ht="15.75" customHeight="1" x14ac:dyDescent="0.3">
      <c r="A396" s="8" t="s">
        <v>552</v>
      </c>
      <c r="B396" s="51" t="s">
        <v>553</v>
      </c>
      <c r="C396" s="45"/>
      <c r="D396" s="45"/>
      <c r="E396" s="45"/>
      <c r="F396" s="46"/>
      <c r="G396" s="13" t="s">
        <v>75</v>
      </c>
      <c r="H396" s="13" t="s">
        <v>76</v>
      </c>
      <c r="I396" s="119"/>
      <c r="J396" s="45"/>
      <c r="K396" s="45"/>
      <c r="L396" s="45"/>
      <c r="M396" s="46"/>
    </row>
    <row r="397" spans="1:13" ht="15.75" customHeight="1" x14ac:dyDescent="0.3">
      <c r="A397" s="8"/>
      <c r="B397" s="47"/>
      <c r="C397" s="48"/>
      <c r="D397" s="48"/>
      <c r="E397" s="48"/>
      <c r="F397" s="49"/>
      <c r="G397" s="7"/>
      <c r="H397" s="7"/>
      <c r="I397" s="47"/>
      <c r="J397" s="48"/>
      <c r="K397" s="48"/>
      <c r="L397" s="48"/>
      <c r="M397" s="49"/>
    </row>
    <row r="398" spans="1:13" ht="15.75" customHeight="1" x14ac:dyDescent="0.3">
      <c r="A398" s="8" t="s">
        <v>554</v>
      </c>
      <c r="B398" s="64" t="s">
        <v>555</v>
      </c>
      <c r="C398" s="45"/>
      <c r="D398" s="45"/>
      <c r="E398" s="45"/>
      <c r="F398" s="46"/>
      <c r="G398" s="13" t="s">
        <v>75</v>
      </c>
      <c r="H398" s="13" t="s">
        <v>76</v>
      </c>
      <c r="I398" s="112"/>
      <c r="J398" s="45"/>
      <c r="K398" s="45"/>
      <c r="L398" s="45"/>
      <c r="M398" s="46"/>
    </row>
    <row r="399" spans="1:13" ht="15.75" customHeight="1" x14ac:dyDescent="0.3">
      <c r="A399" s="8"/>
      <c r="B399" s="47"/>
      <c r="C399" s="48"/>
      <c r="D399" s="48"/>
      <c r="E399" s="48"/>
      <c r="F399" s="49"/>
      <c r="G399" s="7"/>
      <c r="H399" s="7"/>
      <c r="I399" s="47"/>
      <c r="J399" s="48"/>
      <c r="K399" s="48"/>
      <c r="L399" s="48"/>
      <c r="M399" s="49"/>
    </row>
    <row r="400" spans="1:13" ht="30" customHeight="1" x14ac:dyDescent="0.3">
      <c r="A400" s="8" t="s">
        <v>556</v>
      </c>
      <c r="B400" s="59" t="s">
        <v>557</v>
      </c>
      <c r="C400" s="40"/>
      <c r="D400" s="40"/>
      <c r="E400" s="40"/>
      <c r="F400" s="38"/>
      <c r="G400" s="39"/>
      <c r="H400" s="40"/>
      <c r="I400" s="40"/>
      <c r="J400" s="40"/>
      <c r="K400" s="40"/>
      <c r="L400" s="40"/>
      <c r="M400" s="38"/>
    </row>
    <row r="401" spans="1:13" ht="15.75" customHeight="1" x14ac:dyDescent="0.3">
      <c r="A401" s="8" t="s">
        <v>558</v>
      </c>
      <c r="B401" s="64" t="s">
        <v>559</v>
      </c>
      <c r="C401" s="45"/>
      <c r="D401" s="45"/>
      <c r="E401" s="45"/>
      <c r="F401" s="46"/>
      <c r="G401" s="43" t="s">
        <v>539</v>
      </c>
      <c r="H401" s="40"/>
      <c r="I401" s="38"/>
      <c r="J401" s="43" t="s">
        <v>540</v>
      </c>
      <c r="K401" s="40"/>
      <c r="L401" s="38"/>
      <c r="M401" s="12"/>
    </row>
    <row r="402" spans="1:13" ht="15.75" customHeight="1" x14ac:dyDescent="0.3">
      <c r="A402" s="8"/>
      <c r="B402" s="47"/>
      <c r="C402" s="48"/>
      <c r="D402" s="48"/>
      <c r="E402" s="48"/>
      <c r="F402" s="49"/>
      <c r="G402" s="120"/>
      <c r="H402" s="40"/>
      <c r="I402" s="38"/>
      <c r="J402" s="120"/>
      <c r="K402" s="40"/>
      <c r="L402" s="38"/>
      <c r="M402" s="12"/>
    </row>
    <row r="403" spans="1:13" ht="15.75" customHeight="1" x14ac:dyDescent="0.3">
      <c r="A403" s="8">
        <v>16</v>
      </c>
      <c r="B403" s="43" t="s">
        <v>560</v>
      </c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38"/>
    </row>
    <row r="404" spans="1:13" ht="15.75" customHeight="1" x14ac:dyDescent="0.3">
      <c r="A404" s="8" t="s">
        <v>561</v>
      </c>
      <c r="B404" s="64" t="s">
        <v>562</v>
      </c>
      <c r="C404" s="45"/>
      <c r="D404" s="45"/>
      <c r="E404" s="45"/>
      <c r="F404" s="46"/>
      <c r="G404" s="13" t="s">
        <v>75</v>
      </c>
      <c r="H404" s="13" t="s">
        <v>76</v>
      </c>
      <c r="I404" s="72"/>
      <c r="J404" s="45"/>
      <c r="K404" s="45"/>
      <c r="L404" s="45"/>
      <c r="M404" s="46"/>
    </row>
    <row r="405" spans="1:13" ht="15.75" customHeight="1" x14ac:dyDescent="0.3">
      <c r="A405" s="8"/>
      <c r="B405" s="47"/>
      <c r="C405" s="48"/>
      <c r="D405" s="48"/>
      <c r="E405" s="48"/>
      <c r="F405" s="49"/>
      <c r="G405" s="7"/>
      <c r="H405" s="7"/>
      <c r="I405" s="47"/>
      <c r="J405" s="48"/>
      <c r="K405" s="48"/>
      <c r="L405" s="48"/>
      <c r="M405" s="49"/>
    </row>
    <row r="406" spans="1:13" ht="31.5" customHeight="1" x14ac:dyDescent="0.3">
      <c r="A406" s="8" t="s">
        <v>563</v>
      </c>
      <c r="B406" s="64" t="s">
        <v>564</v>
      </c>
      <c r="C406" s="45"/>
      <c r="D406" s="45"/>
      <c r="E406" s="45"/>
      <c r="F406" s="46"/>
      <c r="G406" s="39" t="s">
        <v>565</v>
      </c>
      <c r="H406" s="38"/>
      <c r="I406" s="16" t="s">
        <v>566</v>
      </c>
      <c r="J406" s="16" t="s">
        <v>567</v>
      </c>
      <c r="K406" s="16" t="s">
        <v>568</v>
      </c>
      <c r="L406" s="39" t="s">
        <v>407</v>
      </c>
      <c r="M406" s="38"/>
    </row>
    <row r="407" spans="1:13" ht="15.75" customHeight="1" x14ac:dyDescent="0.3">
      <c r="A407" s="8"/>
      <c r="B407" s="47"/>
      <c r="C407" s="48"/>
      <c r="D407" s="48"/>
      <c r="E407" s="48"/>
      <c r="F407" s="49"/>
      <c r="G407" s="89"/>
      <c r="H407" s="38"/>
      <c r="I407" s="16"/>
      <c r="J407" s="16"/>
      <c r="K407" s="16"/>
      <c r="L407" s="39"/>
      <c r="M407" s="38"/>
    </row>
    <row r="408" spans="1:13" ht="15.75" customHeight="1" x14ac:dyDescent="0.3">
      <c r="A408" s="8" t="s">
        <v>569</v>
      </c>
      <c r="B408" s="64" t="s">
        <v>570</v>
      </c>
      <c r="C408" s="45"/>
      <c r="D408" s="45"/>
      <c r="E408" s="45"/>
      <c r="F408" s="46"/>
      <c r="G408" s="50" t="s">
        <v>571</v>
      </c>
      <c r="H408" s="38"/>
      <c r="I408" s="7" t="s">
        <v>572</v>
      </c>
      <c r="J408" s="7" t="s">
        <v>573</v>
      </c>
      <c r="K408" s="7" t="s">
        <v>574</v>
      </c>
      <c r="L408" s="39" t="s">
        <v>407</v>
      </c>
      <c r="M408" s="38"/>
    </row>
    <row r="409" spans="1:13" ht="15.75" customHeight="1" x14ac:dyDescent="0.3">
      <c r="A409" s="8"/>
      <c r="B409" s="47"/>
      <c r="C409" s="48"/>
      <c r="D409" s="48"/>
      <c r="E409" s="48"/>
      <c r="F409" s="49"/>
      <c r="G409" s="108"/>
      <c r="H409" s="38"/>
      <c r="I409" s="16"/>
      <c r="J409" s="16"/>
      <c r="K409" s="16"/>
      <c r="L409" s="39"/>
      <c r="M409" s="38"/>
    </row>
    <row r="410" spans="1:13" ht="15.75" customHeight="1" x14ac:dyDescent="0.3">
      <c r="A410" s="8" t="s">
        <v>575</v>
      </c>
      <c r="B410" s="51" t="s">
        <v>576</v>
      </c>
      <c r="C410" s="45"/>
      <c r="D410" s="45"/>
      <c r="E410" s="45"/>
      <c r="F410" s="46"/>
      <c r="G410" s="13" t="s">
        <v>75</v>
      </c>
      <c r="H410" s="13" t="s">
        <v>76</v>
      </c>
      <c r="I410" s="109" t="s">
        <v>577</v>
      </c>
      <c r="J410" s="7" t="s">
        <v>578</v>
      </c>
      <c r="K410" s="7"/>
      <c r="L410" s="7" t="s">
        <v>579</v>
      </c>
      <c r="M410" s="7"/>
    </row>
    <row r="411" spans="1:13" ht="15.75" customHeight="1" x14ac:dyDescent="0.3">
      <c r="A411" s="8"/>
      <c r="B411" s="47"/>
      <c r="C411" s="48"/>
      <c r="D411" s="48"/>
      <c r="E411" s="48"/>
      <c r="F411" s="49"/>
      <c r="G411" s="7"/>
      <c r="H411" s="7"/>
      <c r="I411" s="57"/>
      <c r="J411" s="7" t="s">
        <v>580</v>
      </c>
      <c r="K411" s="7"/>
      <c r="L411" s="7" t="s">
        <v>407</v>
      </c>
      <c r="M411" s="7"/>
    </row>
    <row r="412" spans="1:13" ht="15.75" customHeight="1" x14ac:dyDescent="0.3">
      <c r="A412" s="8" t="s">
        <v>581</v>
      </c>
      <c r="B412" s="64" t="s">
        <v>582</v>
      </c>
      <c r="C412" s="45"/>
      <c r="D412" s="45"/>
      <c r="E412" s="45"/>
      <c r="F412" s="46"/>
      <c r="G412" s="13" t="s">
        <v>75</v>
      </c>
      <c r="H412" s="13" t="s">
        <v>76</v>
      </c>
      <c r="I412" s="43" t="s">
        <v>114</v>
      </c>
      <c r="J412" s="40"/>
      <c r="K412" s="40"/>
      <c r="L412" s="40"/>
      <c r="M412" s="38"/>
    </row>
    <row r="413" spans="1:13" ht="15.75" customHeight="1" x14ac:dyDescent="0.3">
      <c r="A413" s="8"/>
      <c r="B413" s="47"/>
      <c r="C413" s="48"/>
      <c r="D413" s="48"/>
      <c r="E413" s="48"/>
      <c r="F413" s="49"/>
      <c r="G413" s="7"/>
      <c r="H413" s="7"/>
      <c r="I413" s="50"/>
      <c r="J413" s="40"/>
      <c r="K413" s="40"/>
      <c r="L413" s="40"/>
      <c r="M413" s="38"/>
    </row>
    <row r="414" spans="1:13" ht="15.75" customHeight="1" x14ac:dyDescent="0.3">
      <c r="A414" s="8" t="s">
        <v>583</v>
      </c>
      <c r="B414" s="64" t="s">
        <v>584</v>
      </c>
      <c r="C414" s="45"/>
      <c r="D414" s="45"/>
      <c r="E414" s="45"/>
      <c r="F414" s="46"/>
      <c r="G414" s="13" t="s">
        <v>75</v>
      </c>
      <c r="H414" s="13" t="s">
        <v>76</v>
      </c>
      <c r="I414" s="43" t="s">
        <v>114</v>
      </c>
      <c r="J414" s="40"/>
      <c r="K414" s="40"/>
      <c r="L414" s="40"/>
      <c r="M414" s="38"/>
    </row>
    <row r="415" spans="1:13" ht="15.75" customHeight="1" x14ac:dyDescent="0.3">
      <c r="A415" s="8"/>
      <c r="B415" s="47"/>
      <c r="C415" s="48"/>
      <c r="D415" s="48"/>
      <c r="E415" s="48"/>
      <c r="F415" s="49"/>
      <c r="G415" s="7"/>
      <c r="H415" s="7"/>
      <c r="I415" s="50"/>
      <c r="J415" s="40"/>
      <c r="K415" s="40"/>
      <c r="L415" s="40"/>
      <c r="M415" s="38"/>
    </row>
    <row r="416" spans="1:13" ht="15.75" customHeight="1" x14ac:dyDescent="0.3">
      <c r="A416" s="8" t="s">
        <v>585</v>
      </c>
      <c r="B416" s="64" t="s">
        <v>586</v>
      </c>
      <c r="C416" s="45"/>
      <c r="D416" s="45"/>
      <c r="E416" s="45"/>
      <c r="F416" s="46"/>
      <c r="G416" s="13" t="s">
        <v>75</v>
      </c>
      <c r="H416" s="13" t="s">
        <v>76</v>
      </c>
      <c r="I416" s="43" t="s">
        <v>114</v>
      </c>
      <c r="J416" s="40"/>
      <c r="K416" s="40"/>
      <c r="L416" s="40"/>
      <c r="M416" s="38"/>
    </row>
    <row r="417" spans="1:13" ht="15.75" customHeight="1" x14ac:dyDescent="0.3">
      <c r="A417" s="8"/>
      <c r="B417" s="47"/>
      <c r="C417" s="48"/>
      <c r="D417" s="48"/>
      <c r="E417" s="48"/>
      <c r="F417" s="49"/>
      <c r="G417" s="7" t="s">
        <v>36</v>
      </c>
      <c r="H417" s="7"/>
      <c r="I417" s="50" t="s">
        <v>587</v>
      </c>
      <c r="J417" s="40"/>
      <c r="K417" s="40"/>
      <c r="L417" s="40"/>
      <c r="M417" s="38"/>
    </row>
    <row r="418" spans="1:13" ht="15.75" customHeight="1" x14ac:dyDescent="0.3">
      <c r="A418" s="8">
        <v>17</v>
      </c>
      <c r="B418" s="43" t="s">
        <v>588</v>
      </c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38"/>
    </row>
    <row r="419" spans="1:13" ht="15.75" customHeight="1" x14ac:dyDescent="0.3">
      <c r="A419" s="8" t="s">
        <v>589</v>
      </c>
      <c r="B419" s="60" t="s">
        <v>590</v>
      </c>
      <c r="C419" s="40"/>
      <c r="D419" s="40"/>
      <c r="E419" s="40"/>
      <c r="F419" s="38"/>
      <c r="G419" s="13" t="s">
        <v>75</v>
      </c>
      <c r="H419" s="13" t="s">
        <v>76</v>
      </c>
      <c r="I419" s="43" t="s">
        <v>114</v>
      </c>
      <c r="J419" s="40"/>
      <c r="K419" s="40"/>
      <c r="L419" s="40"/>
      <c r="M419" s="38"/>
    </row>
    <row r="420" spans="1:13" ht="15" customHeight="1" x14ac:dyDescent="0.3">
      <c r="A420" s="8"/>
      <c r="B420" s="42" t="s">
        <v>591</v>
      </c>
      <c r="C420" s="40"/>
      <c r="D420" s="40"/>
      <c r="E420" s="40"/>
      <c r="F420" s="38"/>
      <c r="G420" s="16"/>
      <c r="H420" s="7"/>
      <c r="I420" s="66"/>
      <c r="J420" s="40"/>
      <c r="K420" s="40"/>
      <c r="L420" s="40"/>
      <c r="M420" s="38"/>
    </row>
    <row r="421" spans="1:13" ht="15" customHeight="1" x14ac:dyDescent="0.3">
      <c r="A421" s="8"/>
      <c r="B421" s="42" t="s">
        <v>592</v>
      </c>
      <c r="C421" s="40"/>
      <c r="D421" s="40"/>
      <c r="E421" s="40"/>
      <c r="F421" s="38"/>
      <c r="G421" s="16"/>
      <c r="H421" s="7"/>
      <c r="I421" s="66"/>
      <c r="J421" s="40"/>
      <c r="K421" s="40"/>
      <c r="L421" s="40"/>
      <c r="M421" s="38"/>
    </row>
    <row r="422" spans="1:13" ht="15" customHeight="1" x14ac:dyDescent="0.3">
      <c r="A422" s="8"/>
      <c r="B422" s="42" t="s">
        <v>593</v>
      </c>
      <c r="C422" s="40"/>
      <c r="D422" s="40"/>
      <c r="E422" s="40"/>
      <c r="F422" s="38"/>
      <c r="G422" s="16"/>
      <c r="H422" s="7"/>
      <c r="I422" s="66"/>
      <c r="J422" s="40"/>
      <c r="K422" s="40"/>
      <c r="L422" s="40"/>
      <c r="M422" s="38"/>
    </row>
    <row r="423" spans="1:13" ht="45" customHeight="1" x14ac:dyDescent="0.3">
      <c r="A423" s="8"/>
      <c r="B423" s="42" t="s">
        <v>594</v>
      </c>
      <c r="C423" s="40"/>
      <c r="D423" s="40"/>
      <c r="E423" s="40"/>
      <c r="F423" s="38"/>
      <c r="G423" s="16"/>
      <c r="H423" s="7"/>
      <c r="I423" s="66"/>
      <c r="J423" s="40"/>
      <c r="K423" s="40"/>
      <c r="L423" s="40"/>
      <c r="M423" s="38"/>
    </row>
    <row r="424" spans="1:13" ht="45" customHeight="1" x14ac:dyDescent="0.3">
      <c r="A424" s="8"/>
      <c r="B424" s="42" t="s">
        <v>595</v>
      </c>
      <c r="C424" s="40"/>
      <c r="D424" s="40"/>
      <c r="E424" s="40"/>
      <c r="F424" s="38"/>
      <c r="G424" s="16"/>
      <c r="H424" s="7"/>
      <c r="I424" s="66"/>
      <c r="J424" s="40"/>
      <c r="K424" s="40"/>
      <c r="L424" s="40"/>
      <c r="M424" s="38"/>
    </row>
    <row r="425" spans="1:13" ht="15.75" customHeight="1" x14ac:dyDescent="0.3">
      <c r="A425" s="8" t="s">
        <v>596</v>
      </c>
      <c r="B425" s="60" t="s">
        <v>597</v>
      </c>
      <c r="C425" s="40"/>
      <c r="D425" s="40"/>
      <c r="E425" s="40"/>
      <c r="F425" s="38"/>
      <c r="G425" s="13" t="s">
        <v>75</v>
      </c>
      <c r="H425" s="13" t="s">
        <v>76</v>
      </c>
      <c r="I425" s="43" t="s">
        <v>114</v>
      </c>
      <c r="J425" s="40"/>
      <c r="K425" s="40"/>
      <c r="L425" s="40"/>
      <c r="M425" s="38"/>
    </row>
    <row r="426" spans="1:13" ht="30.75" customHeight="1" x14ac:dyDescent="0.3">
      <c r="A426" s="8"/>
      <c r="B426" s="42" t="s">
        <v>598</v>
      </c>
      <c r="C426" s="40"/>
      <c r="D426" s="40"/>
      <c r="E426" s="40"/>
      <c r="F426" s="38"/>
      <c r="G426" s="16"/>
      <c r="H426" s="7"/>
      <c r="I426" s="66"/>
      <c r="J426" s="40"/>
      <c r="K426" s="40"/>
      <c r="L426" s="40"/>
      <c r="M426" s="38"/>
    </row>
    <row r="427" spans="1:13" ht="30" customHeight="1" x14ac:dyDescent="0.3">
      <c r="A427" s="20"/>
      <c r="B427" s="42" t="s">
        <v>599</v>
      </c>
      <c r="C427" s="40"/>
      <c r="D427" s="40"/>
      <c r="E427" s="40"/>
      <c r="F427" s="38"/>
      <c r="G427" s="16"/>
      <c r="H427" s="16"/>
      <c r="I427" s="66"/>
      <c r="J427" s="40"/>
      <c r="K427" s="40"/>
      <c r="L427" s="40"/>
      <c r="M427" s="38"/>
    </row>
    <row r="428" spans="1:13" ht="30" customHeight="1" x14ac:dyDescent="0.3">
      <c r="A428" s="20"/>
      <c r="B428" s="42" t="s">
        <v>600</v>
      </c>
      <c r="C428" s="40"/>
      <c r="D428" s="40"/>
      <c r="E428" s="40"/>
      <c r="F428" s="38"/>
      <c r="G428" s="16"/>
      <c r="H428" s="16"/>
      <c r="I428" s="66"/>
      <c r="J428" s="40"/>
      <c r="K428" s="40"/>
      <c r="L428" s="40"/>
      <c r="M428" s="38"/>
    </row>
    <row r="429" spans="1:13" ht="45" customHeight="1" x14ac:dyDescent="0.3">
      <c r="A429" s="20"/>
      <c r="B429" s="42" t="s">
        <v>601</v>
      </c>
      <c r="C429" s="40"/>
      <c r="D429" s="40"/>
      <c r="E429" s="40"/>
      <c r="F429" s="38"/>
      <c r="G429" s="15"/>
      <c r="H429" s="16"/>
      <c r="I429" s="66"/>
      <c r="J429" s="40"/>
      <c r="K429" s="40"/>
      <c r="L429" s="40"/>
      <c r="M429" s="38"/>
    </row>
    <row r="430" spans="1:13" ht="43.5" customHeight="1" x14ac:dyDescent="0.3">
      <c r="A430" s="20"/>
      <c r="B430" s="42" t="s">
        <v>602</v>
      </c>
      <c r="C430" s="40"/>
      <c r="D430" s="40"/>
      <c r="E430" s="40"/>
      <c r="F430" s="38"/>
      <c r="G430" s="15"/>
      <c r="H430" s="16"/>
      <c r="I430" s="66"/>
      <c r="J430" s="40"/>
      <c r="K430" s="40"/>
      <c r="L430" s="40"/>
      <c r="M430" s="38"/>
    </row>
    <row r="431" spans="1:13" ht="33.75" customHeight="1" x14ac:dyDescent="0.3">
      <c r="A431" s="20"/>
      <c r="B431" s="42" t="s">
        <v>603</v>
      </c>
      <c r="C431" s="40"/>
      <c r="D431" s="40"/>
      <c r="E431" s="40"/>
      <c r="F431" s="38"/>
      <c r="G431" s="15"/>
      <c r="H431" s="16"/>
      <c r="I431" s="66"/>
      <c r="J431" s="40"/>
      <c r="K431" s="40"/>
      <c r="L431" s="40"/>
      <c r="M431" s="38"/>
    </row>
    <row r="432" spans="1:13" ht="30" customHeight="1" x14ac:dyDescent="0.3">
      <c r="A432" s="20"/>
      <c r="B432" s="42" t="s">
        <v>604</v>
      </c>
      <c r="C432" s="40"/>
      <c r="D432" s="40"/>
      <c r="E432" s="40"/>
      <c r="F432" s="38"/>
      <c r="G432" s="15"/>
      <c r="H432" s="16"/>
      <c r="I432" s="66"/>
      <c r="J432" s="40"/>
      <c r="K432" s="40"/>
      <c r="L432" s="40"/>
      <c r="M432" s="38"/>
    </row>
    <row r="433" spans="1:13" ht="30" customHeight="1" x14ac:dyDescent="0.3">
      <c r="A433" s="20"/>
      <c r="B433" s="42" t="s">
        <v>605</v>
      </c>
      <c r="C433" s="40"/>
      <c r="D433" s="40"/>
      <c r="E433" s="40"/>
      <c r="F433" s="38"/>
      <c r="G433" s="15"/>
      <c r="H433" s="16"/>
      <c r="I433" s="66"/>
      <c r="J433" s="40"/>
      <c r="K433" s="40"/>
      <c r="L433" s="40"/>
      <c r="M433" s="38"/>
    </row>
    <row r="434" spans="1:13" ht="30" customHeight="1" x14ac:dyDescent="0.3">
      <c r="A434" s="20"/>
      <c r="B434" s="42" t="s">
        <v>606</v>
      </c>
      <c r="C434" s="40"/>
      <c r="D434" s="40"/>
      <c r="E434" s="40"/>
      <c r="F434" s="38"/>
      <c r="G434" s="15"/>
      <c r="H434" s="16"/>
      <c r="I434" s="66"/>
      <c r="J434" s="40"/>
      <c r="K434" s="40"/>
      <c r="L434" s="40"/>
      <c r="M434" s="38"/>
    </row>
    <row r="435" spans="1:13" ht="15.75" customHeight="1" x14ac:dyDescent="0.3">
      <c r="A435" s="8">
        <v>18</v>
      </c>
      <c r="B435" s="43" t="s">
        <v>607</v>
      </c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38"/>
    </row>
    <row r="436" spans="1:13" ht="30" customHeight="1" x14ac:dyDescent="0.3">
      <c r="A436" s="20" t="s">
        <v>608</v>
      </c>
      <c r="B436" s="43" t="s">
        <v>609</v>
      </c>
      <c r="C436" s="40"/>
      <c r="D436" s="40"/>
      <c r="E436" s="40"/>
      <c r="F436" s="38"/>
      <c r="G436" s="13" t="s">
        <v>75</v>
      </c>
      <c r="H436" s="13" t="s">
        <v>76</v>
      </c>
      <c r="I436" s="37" t="s">
        <v>114</v>
      </c>
      <c r="J436" s="40"/>
      <c r="K436" s="40"/>
      <c r="L436" s="40"/>
      <c r="M436" s="38"/>
    </row>
    <row r="437" spans="1:13" ht="45.75" customHeight="1" x14ac:dyDescent="0.3">
      <c r="A437" s="20"/>
      <c r="B437" s="42" t="s">
        <v>610</v>
      </c>
      <c r="C437" s="40"/>
      <c r="D437" s="40"/>
      <c r="E437" s="40"/>
      <c r="F437" s="38"/>
      <c r="G437" s="16"/>
      <c r="H437" s="7"/>
      <c r="I437" s="66"/>
      <c r="J437" s="40"/>
      <c r="K437" s="40"/>
      <c r="L437" s="40"/>
      <c r="M437" s="38"/>
    </row>
    <row r="438" spans="1:13" ht="30" customHeight="1" x14ac:dyDescent="0.3">
      <c r="A438" s="20"/>
      <c r="B438" s="42" t="s">
        <v>611</v>
      </c>
      <c r="C438" s="40"/>
      <c r="D438" s="40"/>
      <c r="E438" s="40"/>
      <c r="F438" s="38"/>
      <c r="G438" s="16"/>
      <c r="H438" s="7"/>
      <c r="I438" s="66"/>
      <c r="J438" s="40"/>
      <c r="K438" s="40"/>
      <c r="L438" s="40"/>
      <c r="M438" s="38"/>
    </row>
    <row r="439" spans="1:13" ht="30.75" customHeight="1" x14ac:dyDescent="0.3">
      <c r="A439" s="20"/>
      <c r="B439" s="42" t="s">
        <v>612</v>
      </c>
      <c r="C439" s="40"/>
      <c r="D439" s="40"/>
      <c r="E439" s="40"/>
      <c r="F439" s="38"/>
      <c r="G439" s="16"/>
      <c r="H439" s="16"/>
      <c r="I439" s="66"/>
      <c r="J439" s="40"/>
      <c r="K439" s="40"/>
      <c r="L439" s="40"/>
      <c r="M439" s="38"/>
    </row>
    <row r="440" spans="1:13" ht="30.75" customHeight="1" x14ac:dyDescent="0.3">
      <c r="A440" s="20"/>
      <c r="B440" s="42" t="s">
        <v>613</v>
      </c>
      <c r="C440" s="40"/>
      <c r="D440" s="40"/>
      <c r="E440" s="40"/>
      <c r="F440" s="38"/>
      <c r="G440" s="16"/>
      <c r="H440" s="16"/>
      <c r="I440" s="66"/>
      <c r="J440" s="40"/>
      <c r="K440" s="40"/>
      <c r="L440" s="40"/>
      <c r="M440" s="38"/>
    </row>
    <row r="441" spans="1:13" ht="30.75" customHeight="1" x14ac:dyDescent="0.3">
      <c r="A441" s="20"/>
      <c r="B441" s="42" t="s">
        <v>614</v>
      </c>
      <c r="C441" s="40"/>
      <c r="D441" s="40"/>
      <c r="E441" s="40"/>
      <c r="F441" s="38"/>
      <c r="G441" s="16"/>
      <c r="H441" s="7"/>
      <c r="I441" s="66"/>
      <c r="J441" s="40"/>
      <c r="K441" s="40"/>
      <c r="L441" s="40"/>
      <c r="M441" s="38"/>
    </row>
    <row r="442" spans="1:13" ht="44.25" customHeight="1" x14ac:dyDescent="0.3">
      <c r="A442" s="20"/>
      <c r="B442" s="42" t="s">
        <v>615</v>
      </c>
      <c r="C442" s="40"/>
      <c r="D442" s="40"/>
      <c r="E442" s="40"/>
      <c r="F442" s="38"/>
      <c r="G442" s="16"/>
      <c r="H442" s="16"/>
      <c r="I442" s="66"/>
      <c r="J442" s="40"/>
      <c r="K442" s="40"/>
      <c r="L442" s="40"/>
      <c r="M442" s="38"/>
    </row>
    <row r="443" spans="1:13" ht="42.75" customHeight="1" x14ac:dyDescent="0.3">
      <c r="A443" s="8"/>
      <c r="B443" s="42" t="s">
        <v>616</v>
      </c>
      <c r="C443" s="40"/>
      <c r="D443" s="40"/>
      <c r="E443" s="40"/>
      <c r="F443" s="38"/>
      <c r="G443" s="16"/>
      <c r="H443" s="7"/>
      <c r="I443" s="66"/>
      <c r="J443" s="40"/>
      <c r="K443" s="40"/>
      <c r="L443" s="40"/>
      <c r="M443" s="38"/>
    </row>
    <row r="444" spans="1:13" ht="15.75" customHeight="1" x14ac:dyDescent="0.3">
      <c r="A444" s="8" t="s">
        <v>617</v>
      </c>
      <c r="B444" s="43" t="s">
        <v>618</v>
      </c>
      <c r="C444" s="40"/>
      <c r="D444" s="40"/>
      <c r="E444" s="40"/>
      <c r="F444" s="38"/>
      <c r="G444" s="13" t="s">
        <v>75</v>
      </c>
      <c r="H444" s="13" t="s">
        <v>76</v>
      </c>
      <c r="I444" s="37" t="s">
        <v>114</v>
      </c>
      <c r="J444" s="40"/>
      <c r="K444" s="40"/>
      <c r="L444" s="40"/>
      <c r="M444" s="38"/>
    </row>
    <row r="445" spans="1:13" ht="15.75" customHeight="1" x14ac:dyDescent="0.3">
      <c r="A445" s="8"/>
      <c r="B445" s="42" t="s">
        <v>619</v>
      </c>
      <c r="C445" s="40"/>
      <c r="D445" s="40"/>
      <c r="E445" s="40"/>
      <c r="F445" s="38"/>
      <c r="G445" s="16"/>
      <c r="H445" s="7"/>
      <c r="I445" s="66"/>
      <c r="J445" s="40"/>
      <c r="K445" s="40"/>
      <c r="L445" s="40"/>
      <c r="M445" s="38"/>
    </row>
    <row r="446" spans="1:13" ht="15.75" customHeight="1" x14ac:dyDescent="0.3">
      <c r="A446" s="8"/>
      <c r="B446" s="42" t="s">
        <v>620</v>
      </c>
      <c r="C446" s="40"/>
      <c r="D446" s="40"/>
      <c r="E446" s="40"/>
      <c r="F446" s="38"/>
      <c r="G446" s="16"/>
      <c r="H446" s="7"/>
      <c r="I446" s="66"/>
      <c r="J446" s="40"/>
      <c r="K446" s="40"/>
      <c r="L446" s="40"/>
      <c r="M446" s="38"/>
    </row>
    <row r="447" spans="1:13" ht="30" customHeight="1" x14ac:dyDescent="0.3">
      <c r="A447" s="8"/>
      <c r="B447" s="42" t="s">
        <v>621</v>
      </c>
      <c r="C447" s="40"/>
      <c r="D447" s="40"/>
      <c r="E447" s="40"/>
      <c r="F447" s="38"/>
      <c r="G447" s="16"/>
      <c r="H447" s="7"/>
      <c r="I447" s="66"/>
      <c r="J447" s="40"/>
      <c r="K447" s="40"/>
      <c r="L447" s="40"/>
      <c r="M447" s="38"/>
    </row>
    <row r="448" spans="1:13" ht="30" customHeight="1" x14ac:dyDescent="0.3">
      <c r="A448" s="8"/>
      <c r="B448" s="42" t="s">
        <v>622</v>
      </c>
      <c r="C448" s="40"/>
      <c r="D448" s="40"/>
      <c r="E448" s="40"/>
      <c r="F448" s="38"/>
      <c r="G448" s="16"/>
      <c r="H448" s="7"/>
      <c r="I448" s="66"/>
      <c r="J448" s="40"/>
      <c r="K448" s="40"/>
      <c r="L448" s="40"/>
      <c r="M448" s="38"/>
    </row>
    <row r="449" spans="1:13" ht="33.75" customHeight="1" x14ac:dyDescent="0.3">
      <c r="A449" s="8"/>
      <c r="B449" s="42" t="s">
        <v>623</v>
      </c>
      <c r="C449" s="40"/>
      <c r="D449" s="40"/>
      <c r="E449" s="40"/>
      <c r="F449" s="38"/>
      <c r="G449" s="16"/>
      <c r="H449" s="7"/>
      <c r="I449" s="66"/>
      <c r="J449" s="40"/>
      <c r="K449" s="40"/>
      <c r="L449" s="40"/>
      <c r="M449" s="38"/>
    </row>
    <row r="450" spans="1:13" ht="15.75" customHeight="1" x14ac:dyDescent="0.3">
      <c r="A450" s="8"/>
      <c r="B450" s="42" t="s">
        <v>624</v>
      </c>
      <c r="C450" s="40"/>
      <c r="D450" s="40"/>
      <c r="E450" s="40"/>
      <c r="F450" s="38"/>
      <c r="G450" s="16"/>
      <c r="H450" s="7"/>
      <c r="I450" s="66"/>
      <c r="J450" s="40"/>
      <c r="K450" s="40"/>
      <c r="L450" s="40"/>
      <c r="M450" s="38"/>
    </row>
    <row r="451" spans="1:13" ht="15" customHeight="1" x14ac:dyDescent="0.3">
      <c r="A451" s="8" t="s">
        <v>625</v>
      </c>
      <c r="B451" s="43" t="s">
        <v>626</v>
      </c>
      <c r="C451" s="40"/>
      <c r="D451" s="40"/>
      <c r="E451" s="40"/>
      <c r="F451" s="38"/>
      <c r="G451" s="13" t="s">
        <v>75</v>
      </c>
      <c r="H451" s="13" t="s">
        <v>76</v>
      </c>
      <c r="I451" s="37" t="s">
        <v>114</v>
      </c>
      <c r="J451" s="40"/>
      <c r="K451" s="40"/>
      <c r="L451" s="40"/>
      <c r="M451" s="38"/>
    </row>
    <row r="452" spans="1:13" ht="15" customHeight="1" x14ac:dyDescent="0.3">
      <c r="A452" s="8"/>
      <c r="B452" s="42" t="s">
        <v>627</v>
      </c>
      <c r="C452" s="40"/>
      <c r="D452" s="40"/>
      <c r="E452" s="40"/>
      <c r="F452" s="38"/>
      <c r="G452" s="16"/>
      <c r="H452" s="7"/>
      <c r="I452" s="66"/>
      <c r="J452" s="40"/>
      <c r="K452" s="40"/>
      <c r="L452" s="40"/>
      <c r="M452" s="38"/>
    </row>
    <row r="453" spans="1:13" ht="30.75" customHeight="1" x14ac:dyDescent="0.3">
      <c r="A453" s="8"/>
      <c r="B453" s="42" t="s">
        <v>628</v>
      </c>
      <c r="C453" s="40"/>
      <c r="D453" s="40"/>
      <c r="E453" s="40"/>
      <c r="F453" s="38"/>
      <c r="G453" s="16"/>
      <c r="H453" s="7"/>
      <c r="I453" s="66"/>
      <c r="J453" s="40"/>
      <c r="K453" s="40"/>
      <c r="L453" s="40"/>
      <c r="M453" s="38"/>
    </row>
    <row r="454" spans="1:13" ht="15" customHeight="1" x14ac:dyDescent="0.3">
      <c r="A454" s="8"/>
      <c r="B454" s="42" t="s">
        <v>629</v>
      </c>
      <c r="C454" s="40"/>
      <c r="D454" s="40"/>
      <c r="E454" s="40"/>
      <c r="F454" s="38"/>
      <c r="G454" s="16"/>
      <c r="H454" s="7"/>
      <c r="I454" s="66"/>
      <c r="J454" s="40"/>
      <c r="K454" s="40"/>
      <c r="L454" s="40"/>
      <c r="M454" s="38"/>
    </row>
    <row r="455" spans="1:13" ht="30.75" customHeight="1" x14ac:dyDescent="0.3">
      <c r="A455" s="8"/>
      <c r="B455" s="42" t="s">
        <v>630</v>
      </c>
      <c r="C455" s="40"/>
      <c r="D455" s="40"/>
      <c r="E455" s="40"/>
      <c r="F455" s="38"/>
      <c r="G455" s="16"/>
      <c r="H455" s="7"/>
      <c r="I455" s="66"/>
      <c r="J455" s="40"/>
      <c r="K455" s="40"/>
      <c r="L455" s="40"/>
      <c r="M455" s="38"/>
    </row>
    <row r="456" spans="1:13" ht="29.25" customHeight="1" x14ac:dyDescent="0.3">
      <c r="A456" s="8"/>
      <c r="B456" s="42" t="s">
        <v>631</v>
      </c>
      <c r="C456" s="40"/>
      <c r="D456" s="40"/>
      <c r="E456" s="40"/>
      <c r="F456" s="38"/>
      <c r="G456" s="16"/>
      <c r="H456" s="7"/>
      <c r="I456" s="66"/>
      <c r="J456" s="40"/>
      <c r="K456" s="40"/>
      <c r="L456" s="40"/>
      <c r="M456" s="38"/>
    </row>
    <row r="457" spans="1:13" ht="44.25" customHeight="1" x14ac:dyDescent="0.3">
      <c r="A457" s="8"/>
      <c r="B457" s="42" t="s">
        <v>632</v>
      </c>
      <c r="C457" s="40"/>
      <c r="D457" s="40"/>
      <c r="E457" s="40"/>
      <c r="F457" s="38"/>
      <c r="G457" s="16"/>
      <c r="H457" s="7"/>
      <c r="I457" s="66"/>
      <c r="J457" s="40"/>
      <c r="K457" s="40"/>
      <c r="L457" s="40"/>
      <c r="M457" s="38"/>
    </row>
    <row r="458" spans="1:13" ht="15" customHeight="1" x14ac:dyDescent="0.3">
      <c r="A458" s="8"/>
      <c r="B458" s="42" t="s">
        <v>633</v>
      </c>
      <c r="C458" s="40"/>
      <c r="D458" s="40"/>
      <c r="E458" s="40"/>
      <c r="F458" s="38"/>
      <c r="G458" s="16"/>
      <c r="H458" s="7"/>
      <c r="I458" s="66"/>
      <c r="J458" s="40"/>
      <c r="K458" s="40"/>
      <c r="L458" s="40"/>
      <c r="M458" s="38"/>
    </row>
    <row r="459" spans="1:13" ht="27" customHeight="1" x14ac:dyDescent="0.3">
      <c r="A459" s="8"/>
      <c r="B459" s="42" t="s">
        <v>634</v>
      </c>
      <c r="C459" s="40"/>
      <c r="D459" s="40"/>
      <c r="E459" s="40"/>
      <c r="F459" s="38"/>
      <c r="G459" s="16"/>
      <c r="H459" s="7"/>
      <c r="I459" s="66"/>
      <c r="J459" s="40"/>
      <c r="K459" s="40"/>
      <c r="L459" s="40"/>
      <c r="M459" s="38"/>
    </row>
    <row r="460" spans="1:13" ht="36" customHeight="1" x14ac:dyDescent="0.3">
      <c r="A460" s="8"/>
      <c r="B460" s="42" t="s">
        <v>635</v>
      </c>
      <c r="C460" s="40"/>
      <c r="D460" s="40"/>
      <c r="E460" s="40"/>
      <c r="F460" s="38"/>
      <c r="G460" s="16"/>
      <c r="H460" s="7"/>
      <c r="I460" s="66"/>
      <c r="J460" s="40"/>
      <c r="K460" s="40"/>
      <c r="L460" s="40"/>
      <c r="M460" s="38"/>
    </row>
    <row r="461" spans="1:13" ht="30" customHeight="1" x14ac:dyDescent="0.3">
      <c r="A461" s="8"/>
      <c r="B461" s="42" t="s">
        <v>636</v>
      </c>
      <c r="C461" s="40"/>
      <c r="D461" s="40"/>
      <c r="E461" s="40"/>
      <c r="F461" s="38"/>
      <c r="G461" s="16"/>
      <c r="H461" s="7"/>
      <c r="I461" s="66"/>
      <c r="J461" s="40"/>
      <c r="K461" s="40"/>
      <c r="L461" s="40"/>
      <c r="M461" s="38"/>
    </row>
    <row r="462" spans="1:13" ht="15.75" customHeight="1" x14ac:dyDescent="0.3">
      <c r="A462" s="8" t="s">
        <v>637</v>
      </c>
      <c r="B462" s="43" t="s">
        <v>638</v>
      </c>
      <c r="C462" s="40"/>
      <c r="D462" s="40"/>
      <c r="E462" s="40"/>
      <c r="F462" s="38"/>
      <c r="G462" s="13" t="s">
        <v>75</v>
      </c>
      <c r="H462" s="13" t="s">
        <v>76</v>
      </c>
      <c r="I462" s="37" t="s">
        <v>114</v>
      </c>
      <c r="J462" s="40"/>
      <c r="K462" s="40"/>
      <c r="L462" s="40"/>
      <c r="M462" s="38"/>
    </row>
    <row r="463" spans="1:13" ht="30" customHeight="1" x14ac:dyDescent="0.3">
      <c r="A463" s="8"/>
      <c r="B463" s="42" t="s">
        <v>639</v>
      </c>
      <c r="C463" s="40"/>
      <c r="D463" s="40"/>
      <c r="E463" s="40"/>
      <c r="F463" s="38"/>
      <c r="G463" s="16"/>
      <c r="H463" s="7"/>
      <c r="I463" s="42"/>
      <c r="J463" s="40"/>
      <c r="K463" s="40"/>
      <c r="L463" s="40"/>
      <c r="M463" s="38"/>
    </row>
    <row r="464" spans="1:13" ht="30" customHeight="1" x14ac:dyDescent="0.3">
      <c r="A464" s="8"/>
      <c r="B464" s="42" t="s">
        <v>640</v>
      </c>
      <c r="C464" s="40"/>
      <c r="D464" s="40"/>
      <c r="E464" s="40"/>
      <c r="F464" s="38"/>
      <c r="G464" s="16"/>
      <c r="H464" s="7"/>
      <c r="I464" s="42"/>
      <c r="J464" s="40"/>
      <c r="K464" s="40"/>
      <c r="L464" s="40"/>
      <c r="M464" s="38"/>
    </row>
    <row r="465" spans="1:13" ht="30" customHeight="1" x14ac:dyDescent="0.3">
      <c r="A465" s="8"/>
      <c r="B465" s="42" t="s">
        <v>641</v>
      </c>
      <c r="C465" s="40"/>
      <c r="D465" s="40"/>
      <c r="E465" s="40"/>
      <c r="F465" s="38"/>
      <c r="G465" s="16"/>
      <c r="H465" s="7"/>
      <c r="I465" s="66"/>
      <c r="J465" s="40"/>
      <c r="K465" s="40"/>
      <c r="L465" s="40"/>
      <c r="M465" s="38"/>
    </row>
    <row r="466" spans="1:13" ht="30.75" customHeight="1" x14ac:dyDescent="0.3">
      <c r="A466" s="8"/>
      <c r="B466" s="42" t="s">
        <v>642</v>
      </c>
      <c r="C466" s="40"/>
      <c r="D466" s="40"/>
      <c r="E466" s="40"/>
      <c r="F466" s="38"/>
      <c r="G466" s="16"/>
      <c r="H466" s="7"/>
      <c r="I466" s="66"/>
      <c r="J466" s="40"/>
      <c r="K466" s="40"/>
      <c r="L466" s="40"/>
      <c r="M466" s="38"/>
    </row>
    <row r="467" spans="1:13" ht="35.25" customHeight="1" x14ac:dyDescent="0.3">
      <c r="A467" s="8"/>
      <c r="B467" s="42" t="s">
        <v>643</v>
      </c>
      <c r="C467" s="40"/>
      <c r="D467" s="40"/>
      <c r="E467" s="40"/>
      <c r="F467" s="38"/>
      <c r="G467" s="16"/>
      <c r="H467" s="7"/>
      <c r="I467" s="42"/>
      <c r="J467" s="40"/>
      <c r="K467" s="40"/>
      <c r="L467" s="40"/>
      <c r="M467" s="38"/>
    </row>
    <row r="468" spans="1:13" ht="30" customHeight="1" x14ac:dyDescent="0.3">
      <c r="A468" s="8"/>
      <c r="B468" s="42" t="s">
        <v>644</v>
      </c>
      <c r="C468" s="40"/>
      <c r="D468" s="40"/>
      <c r="E468" s="40"/>
      <c r="F468" s="38"/>
      <c r="G468" s="16"/>
      <c r="H468" s="7"/>
      <c r="I468" s="66"/>
      <c r="J468" s="40"/>
      <c r="K468" s="40"/>
      <c r="L468" s="40"/>
      <c r="M468" s="38"/>
    </row>
    <row r="469" spans="1:13" ht="30" customHeight="1" x14ac:dyDescent="0.3">
      <c r="A469" s="8"/>
      <c r="B469" s="42" t="s">
        <v>645</v>
      </c>
      <c r="C469" s="40"/>
      <c r="D469" s="40"/>
      <c r="E469" s="40"/>
      <c r="F469" s="38"/>
      <c r="G469" s="16"/>
      <c r="H469" s="7"/>
      <c r="I469" s="66"/>
      <c r="J469" s="40"/>
      <c r="K469" s="40"/>
      <c r="L469" s="40"/>
      <c r="M469" s="38"/>
    </row>
    <row r="470" spans="1:13" ht="36" customHeight="1" x14ac:dyDescent="0.3">
      <c r="A470" s="8"/>
      <c r="B470" s="42" t="s">
        <v>646</v>
      </c>
      <c r="C470" s="40"/>
      <c r="D470" s="40"/>
      <c r="E470" s="40"/>
      <c r="F470" s="38"/>
      <c r="G470" s="16"/>
      <c r="H470" s="7"/>
      <c r="I470" s="66"/>
      <c r="J470" s="40"/>
      <c r="K470" s="40"/>
      <c r="L470" s="40"/>
      <c r="M470" s="38"/>
    </row>
    <row r="471" spans="1:13" ht="15.75" customHeight="1" x14ac:dyDescent="0.3">
      <c r="A471" s="8" t="s">
        <v>647</v>
      </c>
      <c r="B471" s="43" t="s">
        <v>648</v>
      </c>
      <c r="C471" s="40"/>
      <c r="D471" s="40"/>
      <c r="E471" s="40"/>
      <c r="F471" s="38"/>
      <c r="G471" s="13" t="s">
        <v>75</v>
      </c>
      <c r="H471" s="13" t="s">
        <v>76</v>
      </c>
      <c r="I471" s="37" t="s">
        <v>114</v>
      </c>
      <c r="J471" s="40"/>
      <c r="K471" s="40"/>
      <c r="L471" s="40"/>
      <c r="M471" s="38"/>
    </row>
    <row r="472" spans="1:13" ht="15.75" customHeight="1" x14ac:dyDescent="0.3">
      <c r="A472" s="8"/>
      <c r="B472" s="42" t="s">
        <v>649</v>
      </c>
      <c r="C472" s="40"/>
      <c r="D472" s="40"/>
      <c r="E472" s="40"/>
      <c r="F472" s="38"/>
      <c r="G472" s="16"/>
      <c r="H472" s="7"/>
      <c r="I472" s="66"/>
      <c r="J472" s="40"/>
      <c r="K472" s="40"/>
      <c r="L472" s="40"/>
      <c r="M472" s="38"/>
    </row>
    <row r="473" spans="1:13" ht="30" customHeight="1" x14ac:dyDescent="0.3">
      <c r="A473" s="8"/>
      <c r="B473" s="42" t="s">
        <v>650</v>
      </c>
      <c r="C473" s="40"/>
      <c r="D473" s="40"/>
      <c r="E473" s="40"/>
      <c r="F473" s="38"/>
      <c r="G473" s="16"/>
      <c r="H473" s="7"/>
      <c r="I473" s="66"/>
      <c r="J473" s="40"/>
      <c r="K473" s="40"/>
      <c r="L473" s="40"/>
      <c r="M473" s="38"/>
    </row>
    <row r="474" spans="1:13" ht="15.75" customHeight="1" x14ac:dyDescent="0.3">
      <c r="A474" s="8"/>
      <c r="B474" s="42" t="s">
        <v>651</v>
      </c>
      <c r="C474" s="40"/>
      <c r="D474" s="40"/>
      <c r="E474" s="40"/>
      <c r="F474" s="38"/>
      <c r="G474" s="16"/>
      <c r="H474" s="7"/>
      <c r="I474" s="66"/>
      <c r="J474" s="40"/>
      <c r="K474" s="40"/>
      <c r="L474" s="40"/>
      <c r="M474" s="38"/>
    </row>
    <row r="475" spans="1:13" ht="29.25" customHeight="1" x14ac:dyDescent="0.3">
      <c r="A475" s="8"/>
      <c r="B475" s="42" t="s">
        <v>652</v>
      </c>
      <c r="C475" s="40"/>
      <c r="D475" s="40"/>
      <c r="E475" s="40"/>
      <c r="F475" s="38"/>
      <c r="G475" s="16"/>
      <c r="H475" s="7"/>
      <c r="I475" s="66"/>
      <c r="J475" s="40"/>
      <c r="K475" s="40"/>
      <c r="L475" s="40"/>
      <c r="M475" s="38"/>
    </row>
    <row r="476" spans="1:13" ht="30.75" customHeight="1" x14ac:dyDescent="0.3">
      <c r="A476" s="8"/>
      <c r="B476" s="42" t="s">
        <v>653</v>
      </c>
      <c r="C476" s="40"/>
      <c r="D476" s="40"/>
      <c r="E476" s="40"/>
      <c r="F476" s="38"/>
      <c r="G476" s="16"/>
      <c r="H476" s="7"/>
      <c r="I476" s="66"/>
      <c r="J476" s="40"/>
      <c r="K476" s="40"/>
      <c r="L476" s="40"/>
      <c r="M476" s="38"/>
    </row>
    <row r="477" spans="1:13" ht="30.75" customHeight="1" x14ac:dyDescent="0.3">
      <c r="A477" s="8"/>
      <c r="B477" s="42" t="s">
        <v>654</v>
      </c>
      <c r="C477" s="40"/>
      <c r="D477" s="40"/>
      <c r="E477" s="40"/>
      <c r="F477" s="38"/>
      <c r="G477" s="16"/>
      <c r="H477" s="7"/>
      <c r="I477" s="66"/>
      <c r="J477" s="40"/>
      <c r="K477" s="40"/>
      <c r="L477" s="40"/>
      <c r="M477" s="38"/>
    </row>
    <row r="478" spans="1:13" ht="42.75" customHeight="1" x14ac:dyDescent="0.3">
      <c r="A478" s="8"/>
      <c r="B478" s="42" t="s">
        <v>655</v>
      </c>
      <c r="C478" s="40"/>
      <c r="D478" s="40"/>
      <c r="E478" s="40"/>
      <c r="F478" s="38"/>
      <c r="G478" s="16"/>
      <c r="H478" s="7"/>
      <c r="I478" s="66"/>
      <c r="J478" s="40"/>
      <c r="K478" s="40"/>
      <c r="L478" s="40"/>
      <c r="M478" s="38"/>
    </row>
    <row r="479" spans="1:13" ht="27.75" customHeight="1" x14ac:dyDescent="0.3">
      <c r="A479" s="8"/>
      <c r="B479" s="42" t="s">
        <v>656</v>
      </c>
      <c r="C479" s="40"/>
      <c r="D479" s="40"/>
      <c r="E479" s="40"/>
      <c r="F479" s="38"/>
      <c r="G479" s="16"/>
      <c r="H479" s="7"/>
      <c r="I479" s="66"/>
      <c r="J479" s="40"/>
      <c r="K479" s="40"/>
      <c r="L479" s="40"/>
      <c r="M479" s="38"/>
    </row>
    <row r="480" spans="1:13" ht="15" customHeight="1" x14ac:dyDescent="0.3">
      <c r="A480" s="8" t="s">
        <v>657</v>
      </c>
      <c r="B480" s="43" t="s">
        <v>658</v>
      </c>
      <c r="C480" s="40"/>
      <c r="D480" s="40"/>
      <c r="E480" s="40"/>
      <c r="F480" s="38"/>
      <c r="G480" s="13" t="s">
        <v>75</v>
      </c>
      <c r="H480" s="13" t="s">
        <v>76</v>
      </c>
      <c r="I480" s="37" t="s">
        <v>114</v>
      </c>
      <c r="J480" s="40"/>
      <c r="K480" s="40"/>
      <c r="L480" s="40"/>
      <c r="M480" s="38"/>
    </row>
    <row r="481" spans="1:13" ht="33" customHeight="1" x14ac:dyDescent="0.3">
      <c r="A481" s="8"/>
      <c r="B481" s="42" t="s">
        <v>659</v>
      </c>
      <c r="C481" s="40"/>
      <c r="D481" s="40"/>
      <c r="E481" s="40"/>
      <c r="F481" s="38"/>
      <c r="G481" s="16"/>
      <c r="H481" s="7"/>
      <c r="I481" s="66"/>
      <c r="J481" s="40"/>
      <c r="K481" s="40"/>
      <c r="L481" s="40"/>
      <c r="M481" s="38"/>
    </row>
    <row r="482" spans="1:13" ht="30" customHeight="1" x14ac:dyDescent="0.3">
      <c r="A482" s="8"/>
      <c r="B482" s="42" t="s">
        <v>660</v>
      </c>
      <c r="C482" s="40"/>
      <c r="D482" s="40"/>
      <c r="E482" s="40"/>
      <c r="F482" s="38"/>
      <c r="G482" s="16"/>
      <c r="H482" s="7"/>
      <c r="I482" s="42"/>
      <c r="J482" s="40"/>
      <c r="K482" s="40"/>
      <c r="L482" s="40"/>
      <c r="M482" s="38"/>
    </row>
    <row r="483" spans="1:13" ht="15.75" customHeight="1" x14ac:dyDescent="0.3">
      <c r="A483" s="8"/>
      <c r="B483" s="66" t="s">
        <v>661</v>
      </c>
      <c r="C483" s="40"/>
      <c r="D483" s="40"/>
      <c r="E483" s="40"/>
      <c r="F483" s="38"/>
      <c r="G483" s="16"/>
      <c r="H483" s="7"/>
      <c r="I483" s="66"/>
      <c r="J483" s="40"/>
      <c r="K483" s="40"/>
      <c r="L483" s="40"/>
      <c r="M483" s="38"/>
    </row>
    <row r="484" spans="1:13" ht="45" customHeight="1" x14ac:dyDescent="0.3">
      <c r="A484" s="8"/>
      <c r="B484" s="42" t="s">
        <v>662</v>
      </c>
      <c r="C484" s="40"/>
      <c r="D484" s="40"/>
      <c r="E484" s="40"/>
      <c r="F484" s="38"/>
      <c r="G484" s="16"/>
      <c r="H484" s="7"/>
      <c r="I484" s="66"/>
      <c r="J484" s="40"/>
      <c r="K484" s="40"/>
      <c r="L484" s="40"/>
      <c r="M484" s="38"/>
    </row>
    <row r="485" spans="1:13" ht="15.75" customHeight="1" x14ac:dyDescent="0.3">
      <c r="A485" s="8"/>
      <c r="B485" s="66" t="s">
        <v>663</v>
      </c>
      <c r="C485" s="40"/>
      <c r="D485" s="40"/>
      <c r="E485" s="40"/>
      <c r="F485" s="38"/>
      <c r="G485" s="16"/>
      <c r="H485" s="7"/>
      <c r="I485" s="66"/>
      <c r="J485" s="40"/>
      <c r="K485" s="40"/>
      <c r="L485" s="40"/>
      <c r="M485" s="38"/>
    </row>
    <row r="486" spans="1:13" ht="30" customHeight="1" x14ac:dyDescent="0.3">
      <c r="A486" s="8"/>
      <c r="B486" s="42" t="s">
        <v>664</v>
      </c>
      <c r="C486" s="40"/>
      <c r="D486" s="40"/>
      <c r="E486" s="40"/>
      <c r="F486" s="38"/>
      <c r="G486" s="16"/>
      <c r="H486" s="7"/>
      <c r="I486" s="66"/>
      <c r="J486" s="40"/>
      <c r="K486" s="40"/>
      <c r="L486" s="40"/>
      <c r="M486" s="38"/>
    </row>
    <row r="487" spans="1:13" ht="15.75" customHeight="1" x14ac:dyDescent="0.3">
      <c r="A487" s="8" t="s">
        <v>665</v>
      </c>
      <c r="B487" s="43" t="s">
        <v>666</v>
      </c>
      <c r="C487" s="40"/>
      <c r="D487" s="40"/>
      <c r="E487" s="40"/>
      <c r="F487" s="38"/>
      <c r="G487" s="13" t="s">
        <v>75</v>
      </c>
      <c r="H487" s="13" t="s">
        <v>76</v>
      </c>
      <c r="I487" s="37" t="s">
        <v>114</v>
      </c>
      <c r="J487" s="40"/>
      <c r="K487" s="40"/>
      <c r="L487" s="40"/>
      <c r="M487" s="38"/>
    </row>
    <row r="488" spans="1:13" ht="15.75" customHeight="1" x14ac:dyDescent="0.3">
      <c r="A488" s="8"/>
      <c r="B488" s="66" t="s">
        <v>667</v>
      </c>
      <c r="C488" s="40"/>
      <c r="D488" s="40"/>
      <c r="E488" s="40"/>
      <c r="F488" s="38"/>
      <c r="G488" s="15"/>
      <c r="H488" s="7"/>
      <c r="I488" s="66"/>
      <c r="J488" s="40"/>
      <c r="K488" s="40"/>
      <c r="L488" s="40"/>
      <c r="M488" s="38"/>
    </row>
    <row r="489" spans="1:13" ht="30" customHeight="1" x14ac:dyDescent="0.3">
      <c r="A489" s="8"/>
      <c r="B489" s="42" t="s">
        <v>668</v>
      </c>
      <c r="C489" s="40"/>
      <c r="D489" s="40"/>
      <c r="E489" s="40"/>
      <c r="F489" s="38"/>
      <c r="G489" s="15"/>
      <c r="H489" s="7"/>
      <c r="I489" s="66"/>
      <c r="J489" s="40"/>
      <c r="K489" s="40"/>
      <c r="L489" s="40"/>
      <c r="M489" s="38"/>
    </row>
    <row r="490" spans="1:13" ht="15" customHeight="1" x14ac:dyDescent="0.3">
      <c r="A490" s="8"/>
      <c r="B490" s="42" t="s">
        <v>669</v>
      </c>
      <c r="C490" s="40"/>
      <c r="D490" s="40"/>
      <c r="E490" s="40"/>
      <c r="F490" s="38"/>
      <c r="G490" s="15"/>
      <c r="H490" s="7"/>
      <c r="I490" s="66"/>
      <c r="J490" s="40"/>
      <c r="K490" s="40"/>
      <c r="L490" s="40"/>
      <c r="M490" s="38"/>
    </row>
    <row r="491" spans="1:13" ht="15.75" customHeight="1" x14ac:dyDescent="0.3">
      <c r="A491" s="21"/>
      <c r="B491" s="66" t="s">
        <v>670</v>
      </c>
      <c r="C491" s="40"/>
      <c r="D491" s="40"/>
      <c r="E491" s="40"/>
      <c r="F491" s="38"/>
      <c r="G491" s="16"/>
      <c r="H491" s="7"/>
      <c r="I491" s="66"/>
      <c r="J491" s="40"/>
      <c r="K491" s="40"/>
      <c r="L491" s="40"/>
      <c r="M491" s="38"/>
    </row>
    <row r="492" spans="1:13" ht="15" customHeight="1" x14ac:dyDescent="0.3">
      <c r="A492" s="21"/>
      <c r="B492" s="42" t="s">
        <v>671</v>
      </c>
      <c r="C492" s="40"/>
      <c r="D492" s="40"/>
      <c r="E492" s="40"/>
      <c r="F492" s="38"/>
      <c r="G492" s="16"/>
      <c r="H492" s="7"/>
      <c r="I492" s="66"/>
      <c r="J492" s="40"/>
      <c r="K492" s="40"/>
      <c r="L492" s="40"/>
      <c r="M492" s="38"/>
    </row>
    <row r="493" spans="1:13" ht="15" customHeight="1" x14ac:dyDescent="0.3">
      <c r="A493" s="21"/>
      <c r="B493" s="42" t="s">
        <v>672</v>
      </c>
      <c r="C493" s="40"/>
      <c r="D493" s="40"/>
      <c r="E493" s="40"/>
      <c r="F493" s="38"/>
      <c r="G493" s="16"/>
      <c r="H493" s="7"/>
      <c r="I493" s="66"/>
      <c r="J493" s="40"/>
      <c r="K493" s="40"/>
      <c r="L493" s="40"/>
      <c r="M493" s="38"/>
    </row>
    <row r="494" spans="1:13" ht="15" customHeight="1" x14ac:dyDescent="0.3">
      <c r="A494" s="21"/>
      <c r="B494" s="42" t="s">
        <v>673</v>
      </c>
      <c r="C494" s="40"/>
      <c r="D494" s="40"/>
      <c r="E494" s="40"/>
      <c r="F494" s="38"/>
      <c r="G494" s="16"/>
      <c r="H494" s="7"/>
      <c r="I494" s="66"/>
      <c r="J494" s="40"/>
      <c r="K494" s="40"/>
      <c r="L494" s="40"/>
      <c r="M494" s="38"/>
    </row>
    <row r="495" spans="1:13" ht="15" customHeight="1" x14ac:dyDescent="0.3">
      <c r="A495" s="21"/>
      <c r="B495" s="42" t="s">
        <v>674</v>
      </c>
      <c r="C495" s="40"/>
      <c r="D495" s="40"/>
      <c r="E495" s="40"/>
      <c r="F495" s="38"/>
      <c r="G495" s="16"/>
      <c r="H495" s="7"/>
      <c r="I495" s="66"/>
      <c r="J495" s="40"/>
      <c r="K495" s="40"/>
      <c r="L495" s="40"/>
      <c r="M495" s="38"/>
    </row>
    <row r="496" spans="1:13" ht="15" customHeight="1" x14ac:dyDescent="0.3">
      <c r="A496" s="21"/>
      <c r="B496" s="42" t="s">
        <v>675</v>
      </c>
      <c r="C496" s="40"/>
      <c r="D496" s="40"/>
      <c r="E496" s="40"/>
      <c r="F496" s="38"/>
      <c r="G496" s="16"/>
      <c r="H496" s="7"/>
      <c r="I496" s="66"/>
      <c r="J496" s="40"/>
      <c r="K496" s="40"/>
      <c r="L496" s="40"/>
      <c r="M496" s="38"/>
    </row>
    <row r="497" spans="1:13" ht="15.75" customHeight="1" x14ac:dyDescent="0.3">
      <c r="A497" s="21"/>
      <c r="B497" s="66" t="s">
        <v>676</v>
      </c>
      <c r="C497" s="40"/>
      <c r="D497" s="40"/>
      <c r="E497" s="40"/>
      <c r="F497" s="38"/>
      <c r="G497" s="16"/>
      <c r="H497" s="7"/>
      <c r="I497" s="66"/>
      <c r="J497" s="40"/>
      <c r="K497" s="40"/>
      <c r="L497" s="40"/>
      <c r="M497" s="38"/>
    </row>
    <row r="498" spans="1:13" ht="15.75" customHeight="1" x14ac:dyDescent="0.3">
      <c r="A498" s="21"/>
      <c r="B498" s="66" t="s">
        <v>677</v>
      </c>
      <c r="C498" s="40"/>
      <c r="D498" s="40"/>
      <c r="E498" s="40"/>
      <c r="F498" s="38"/>
      <c r="G498" s="16"/>
      <c r="H498" s="7"/>
      <c r="I498" s="66"/>
      <c r="J498" s="40"/>
      <c r="K498" s="40"/>
      <c r="L498" s="40"/>
      <c r="M498" s="38"/>
    </row>
    <row r="499" spans="1:13" ht="15.75" customHeight="1" x14ac:dyDescent="0.3">
      <c r="A499" s="21"/>
      <c r="B499" s="66" t="s">
        <v>678</v>
      </c>
      <c r="C499" s="40"/>
      <c r="D499" s="40"/>
      <c r="E499" s="40"/>
      <c r="F499" s="38"/>
      <c r="G499" s="16"/>
      <c r="H499" s="7"/>
      <c r="I499" s="66"/>
      <c r="J499" s="40"/>
      <c r="K499" s="40"/>
      <c r="L499" s="40"/>
      <c r="M499" s="38"/>
    </row>
    <row r="500" spans="1:13" ht="15.75" customHeight="1" x14ac:dyDescent="0.3">
      <c r="A500" s="21"/>
      <c r="B500" s="99" t="s">
        <v>679</v>
      </c>
      <c r="C500" s="40"/>
      <c r="D500" s="40"/>
      <c r="E500" s="40"/>
      <c r="F500" s="38"/>
      <c r="G500" s="22" t="s">
        <v>75</v>
      </c>
      <c r="H500" s="22" t="s">
        <v>76</v>
      </c>
      <c r="I500" s="98" t="s">
        <v>114</v>
      </c>
      <c r="J500" s="40"/>
      <c r="K500" s="40"/>
      <c r="L500" s="40"/>
      <c r="M500" s="38"/>
    </row>
    <row r="501" spans="1:13" ht="15.75" customHeight="1" x14ac:dyDescent="0.3">
      <c r="A501" s="21"/>
      <c r="B501" s="66" t="s">
        <v>680</v>
      </c>
      <c r="C501" s="40"/>
      <c r="D501" s="40"/>
      <c r="E501" s="40"/>
      <c r="F501" s="38"/>
      <c r="G501" s="16"/>
      <c r="H501" s="7"/>
      <c r="I501" s="66"/>
      <c r="J501" s="40"/>
      <c r="K501" s="40"/>
      <c r="L501" s="40"/>
      <c r="M501" s="38"/>
    </row>
    <row r="502" spans="1:13" ht="15.75" customHeight="1" x14ac:dyDescent="0.3">
      <c r="A502" s="21"/>
      <c r="B502" s="66" t="s">
        <v>681</v>
      </c>
      <c r="C502" s="40"/>
      <c r="D502" s="40"/>
      <c r="E502" s="40"/>
      <c r="F502" s="38"/>
      <c r="G502" s="16"/>
      <c r="H502" s="7"/>
      <c r="I502" s="66"/>
      <c r="J502" s="40"/>
      <c r="K502" s="40"/>
      <c r="L502" s="40"/>
      <c r="M502" s="38"/>
    </row>
    <row r="503" spans="1:13" ht="15.75" customHeight="1" x14ac:dyDescent="0.3">
      <c r="A503" s="21"/>
      <c r="B503" s="66" t="s">
        <v>682</v>
      </c>
      <c r="C503" s="40"/>
      <c r="D503" s="40"/>
      <c r="E503" s="40"/>
      <c r="F503" s="38"/>
      <c r="G503" s="16"/>
      <c r="H503" s="7"/>
      <c r="I503" s="66"/>
      <c r="J503" s="40"/>
      <c r="K503" s="40"/>
      <c r="L503" s="40"/>
      <c r="M503" s="38"/>
    </row>
    <row r="504" spans="1:13" ht="15.75" customHeight="1" x14ac:dyDescent="0.3">
      <c r="A504" s="21"/>
      <c r="B504" s="66" t="s">
        <v>683</v>
      </c>
      <c r="C504" s="40"/>
      <c r="D504" s="40"/>
      <c r="E504" s="40"/>
      <c r="F504" s="38"/>
      <c r="G504" s="16"/>
      <c r="H504" s="7"/>
      <c r="I504" s="66"/>
      <c r="J504" s="40"/>
      <c r="K504" s="40"/>
      <c r="L504" s="40"/>
      <c r="M504" s="38"/>
    </row>
    <row r="505" spans="1:13" ht="15.75" customHeight="1" x14ac:dyDescent="0.3">
      <c r="A505" s="21"/>
      <c r="B505" s="66" t="s">
        <v>684</v>
      </c>
      <c r="C505" s="40"/>
      <c r="D505" s="40"/>
      <c r="E505" s="40"/>
      <c r="F505" s="38"/>
      <c r="G505" s="16"/>
      <c r="H505" s="7"/>
      <c r="I505" s="66"/>
      <c r="J505" s="40"/>
      <c r="K505" s="40"/>
      <c r="L505" s="40"/>
      <c r="M505" s="38"/>
    </row>
    <row r="506" spans="1:13" ht="15.75" customHeight="1" x14ac:dyDescent="0.3">
      <c r="A506" s="21"/>
      <c r="B506" s="66" t="s">
        <v>685</v>
      </c>
      <c r="C506" s="40"/>
      <c r="D506" s="40"/>
      <c r="E506" s="40"/>
      <c r="F506" s="38"/>
      <c r="G506" s="16"/>
      <c r="H506" s="7"/>
      <c r="I506" s="66"/>
      <c r="J506" s="40"/>
      <c r="K506" s="40"/>
      <c r="L506" s="40"/>
      <c r="M506" s="38"/>
    </row>
    <row r="507" spans="1:13" ht="15.75" customHeight="1" x14ac:dyDescent="0.3">
      <c r="A507" s="21"/>
      <c r="B507" s="66" t="s">
        <v>416</v>
      </c>
      <c r="C507" s="40"/>
      <c r="D507" s="40"/>
      <c r="E507" s="40"/>
      <c r="F507" s="38"/>
      <c r="G507" s="16"/>
      <c r="H507" s="7"/>
      <c r="I507" s="66"/>
      <c r="J507" s="40"/>
      <c r="K507" s="40"/>
      <c r="L507" s="40"/>
      <c r="M507" s="38"/>
    </row>
    <row r="508" spans="1:13" ht="15.75" customHeight="1" x14ac:dyDescent="0.3">
      <c r="A508" s="21"/>
      <c r="B508" s="66" t="s">
        <v>686</v>
      </c>
      <c r="C508" s="40"/>
      <c r="D508" s="40"/>
      <c r="E508" s="40"/>
      <c r="F508" s="38"/>
      <c r="G508" s="16"/>
      <c r="H508" s="7"/>
      <c r="I508" s="66"/>
      <c r="J508" s="40"/>
      <c r="K508" s="40"/>
      <c r="L508" s="40"/>
      <c r="M508" s="38"/>
    </row>
    <row r="509" spans="1:13" ht="15.75" customHeight="1" x14ac:dyDescent="0.3">
      <c r="A509" s="21"/>
      <c r="B509" s="66" t="s">
        <v>687</v>
      </c>
      <c r="C509" s="40"/>
      <c r="D509" s="40"/>
      <c r="E509" s="40"/>
      <c r="F509" s="38"/>
      <c r="G509" s="16"/>
      <c r="H509" s="7"/>
      <c r="I509" s="66"/>
      <c r="J509" s="40"/>
      <c r="K509" s="40"/>
      <c r="L509" s="40"/>
      <c r="M509" s="38"/>
    </row>
    <row r="510" spans="1:13" ht="15" customHeight="1" x14ac:dyDescent="0.3">
      <c r="A510" s="21" t="s">
        <v>688</v>
      </c>
      <c r="B510" s="99" t="s">
        <v>689</v>
      </c>
      <c r="C510" s="40"/>
      <c r="D510" s="40"/>
      <c r="E510" s="40"/>
      <c r="F510" s="38"/>
      <c r="G510" s="22" t="s">
        <v>75</v>
      </c>
      <c r="H510" s="22" t="s">
        <v>76</v>
      </c>
      <c r="I510" s="98" t="s">
        <v>114</v>
      </c>
      <c r="J510" s="40"/>
      <c r="K510" s="40"/>
      <c r="L510" s="40"/>
      <c r="M510" s="38"/>
    </row>
    <row r="511" spans="1:13" ht="15" customHeight="1" x14ac:dyDescent="0.3">
      <c r="A511" s="21"/>
      <c r="B511" s="42" t="s">
        <v>690</v>
      </c>
      <c r="C511" s="40"/>
      <c r="D511" s="40"/>
      <c r="E511" s="40"/>
      <c r="F511" s="38"/>
      <c r="G511" s="15"/>
      <c r="H511" s="7"/>
      <c r="I511" s="66"/>
      <c r="J511" s="40"/>
      <c r="K511" s="40"/>
      <c r="L511" s="40"/>
      <c r="M511" s="38"/>
    </row>
    <row r="512" spans="1:13" ht="31.5" customHeight="1" x14ac:dyDescent="0.3">
      <c r="A512" s="21"/>
      <c r="B512" s="42" t="s">
        <v>691</v>
      </c>
      <c r="C512" s="40"/>
      <c r="D512" s="40"/>
      <c r="E512" s="40"/>
      <c r="F512" s="38"/>
      <c r="G512" s="15"/>
      <c r="H512" s="7"/>
      <c r="I512" s="66"/>
      <c r="J512" s="40"/>
      <c r="K512" s="40"/>
      <c r="L512" s="40"/>
      <c r="M512" s="38"/>
    </row>
    <row r="513" spans="1:13" ht="61.5" customHeight="1" x14ac:dyDescent="0.3">
      <c r="A513" s="21"/>
      <c r="B513" s="42" t="s">
        <v>692</v>
      </c>
      <c r="C513" s="40"/>
      <c r="D513" s="40"/>
      <c r="E513" s="40"/>
      <c r="F513" s="38"/>
      <c r="G513" s="15"/>
      <c r="H513" s="7"/>
      <c r="I513" s="66"/>
      <c r="J513" s="40"/>
      <c r="K513" s="40"/>
      <c r="L513" s="40"/>
      <c r="M513" s="38"/>
    </row>
    <row r="514" spans="1:13" ht="15" customHeight="1" x14ac:dyDescent="0.3">
      <c r="A514" s="21" t="s">
        <v>693</v>
      </c>
      <c r="B514" s="99" t="s">
        <v>694</v>
      </c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38"/>
    </row>
    <row r="515" spans="1:13" ht="15.75" customHeight="1" x14ac:dyDescent="0.3">
      <c r="A515" s="21"/>
      <c r="B515" s="115" t="s">
        <v>695</v>
      </c>
      <c r="C515" s="116"/>
      <c r="D515" s="116"/>
      <c r="E515" s="117"/>
      <c r="F515" s="115" t="s">
        <v>696</v>
      </c>
      <c r="G515" s="116"/>
      <c r="H515" s="116"/>
      <c r="I515" s="117"/>
      <c r="J515" s="118" t="s">
        <v>697</v>
      </c>
      <c r="K515" s="116"/>
      <c r="L515" s="116"/>
      <c r="M515" s="117"/>
    </row>
    <row r="516" spans="1:13" ht="15.75" customHeight="1" x14ac:dyDescent="0.3">
      <c r="A516" s="21"/>
      <c r="B516" s="85" t="s">
        <v>791</v>
      </c>
      <c r="C516" s="40"/>
      <c r="D516" s="40"/>
      <c r="E516" s="38"/>
      <c r="F516" s="42"/>
      <c r="G516" s="40"/>
      <c r="H516" s="40"/>
      <c r="I516" s="38"/>
      <c r="J516" s="42"/>
      <c r="K516" s="40"/>
      <c r="L516" s="40"/>
      <c r="M516" s="38"/>
    </row>
    <row r="517" spans="1:13" ht="15.75" customHeight="1" x14ac:dyDescent="0.3">
      <c r="A517" s="21"/>
      <c r="B517" s="85" t="s">
        <v>792</v>
      </c>
      <c r="C517" s="40"/>
      <c r="D517" s="40"/>
      <c r="E517" s="38"/>
      <c r="F517" s="42"/>
      <c r="G517" s="40"/>
      <c r="H517" s="40"/>
      <c r="I517" s="38"/>
      <c r="J517" s="42"/>
      <c r="K517" s="40"/>
      <c r="L517" s="40"/>
      <c r="M517" s="38"/>
    </row>
    <row r="518" spans="1:13" ht="15" customHeight="1" x14ac:dyDescent="0.3">
      <c r="A518" s="21"/>
      <c r="B518" s="85" t="s">
        <v>793</v>
      </c>
      <c r="C518" s="40"/>
      <c r="D518" s="40"/>
      <c r="E518" s="38"/>
      <c r="F518" s="42"/>
      <c r="G518" s="40"/>
      <c r="H518" s="40"/>
      <c r="I518" s="38"/>
      <c r="J518" s="42"/>
      <c r="K518" s="40"/>
      <c r="L518" s="40"/>
      <c r="M518" s="38"/>
    </row>
    <row r="519" spans="1:13" ht="15.75" customHeight="1" x14ac:dyDescent="0.3">
      <c r="A519" s="21"/>
      <c r="B519" s="42" t="s">
        <v>698</v>
      </c>
      <c r="C519" s="40"/>
      <c r="D519" s="40"/>
      <c r="E519" s="38"/>
      <c r="F519" s="39"/>
      <c r="G519" s="40"/>
      <c r="H519" s="40"/>
      <c r="I519" s="38"/>
      <c r="J519" s="42"/>
      <c r="K519" s="40"/>
      <c r="L519" s="40"/>
      <c r="M519" s="38"/>
    </row>
    <row r="520" spans="1:13" ht="15.75" customHeight="1" x14ac:dyDescent="0.3">
      <c r="A520" s="8"/>
      <c r="B520" s="42" t="s">
        <v>699</v>
      </c>
      <c r="C520" s="40"/>
      <c r="D520" s="40"/>
      <c r="E520" s="38"/>
      <c r="F520" s="39"/>
      <c r="G520" s="40"/>
      <c r="H520" s="40"/>
      <c r="I520" s="38"/>
      <c r="J520" s="42"/>
      <c r="K520" s="40"/>
      <c r="L520" s="40"/>
      <c r="M520" s="38"/>
    </row>
    <row r="521" spans="1:13" ht="15.75" customHeight="1" x14ac:dyDescent="0.3">
      <c r="A521" s="8"/>
      <c r="B521" s="42" t="s">
        <v>140</v>
      </c>
      <c r="C521" s="40"/>
      <c r="D521" s="40"/>
      <c r="E521" s="38"/>
      <c r="F521" s="39"/>
      <c r="G521" s="40"/>
      <c r="H521" s="40"/>
      <c r="I521" s="38"/>
      <c r="J521" s="42"/>
      <c r="K521" s="40"/>
      <c r="L521" s="40"/>
      <c r="M521" s="38"/>
    </row>
    <row r="522" spans="1:13" ht="15" customHeight="1" x14ac:dyDescent="0.3">
      <c r="A522" s="8" t="s">
        <v>700</v>
      </c>
      <c r="B522" s="43" t="s">
        <v>701</v>
      </c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38"/>
    </row>
    <row r="523" spans="1:13" ht="15" customHeight="1" x14ac:dyDescent="0.3">
      <c r="A523" s="8"/>
      <c r="B523" s="42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38"/>
    </row>
    <row r="524" spans="1:13" ht="15" customHeight="1" x14ac:dyDescent="0.3">
      <c r="A524" s="8"/>
      <c r="B524" s="42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38"/>
    </row>
    <row r="525" spans="1:13" ht="15" customHeight="1" x14ac:dyDescent="0.3">
      <c r="A525" s="8"/>
      <c r="B525" s="42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38"/>
    </row>
    <row r="526" spans="1:13" ht="15" customHeight="1" x14ac:dyDescent="0.3">
      <c r="A526" s="8"/>
      <c r="B526" s="42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38"/>
    </row>
    <row r="527" spans="1:13" ht="15" customHeight="1" x14ac:dyDescent="0.3">
      <c r="A527" s="8"/>
      <c r="B527" s="42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38"/>
    </row>
    <row r="528" spans="1:13" ht="15" customHeight="1" x14ac:dyDescent="0.3">
      <c r="A528" s="8"/>
      <c r="B528" s="42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38"/>
    </row>
    <row r="529" spans="1:13" ht="15" customHeight="1" x14ac:dyDescent="0.3">
      <c r="A529" s="8"/>
      <c r="B529" s="42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38"/>
    </row>
    <row r="530" spans="1:13" ht="15" customHeight="1" x14ac:dyDescent="0.3">
      <c r="A530" s="8"/>
      <c r="B530" s="42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38"/>
    </row>
    <row r="531" spans="1:13" ht="15.75" customHeight="1" x14ac:dyDescent="0.3">
      <c r="A531" s="8"/>
      <c r="B531" s="42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38"/>
    </row>
    <row r="532" spans="1:13" ht="15.75" customHeight="1" x14ac:dyDescent="0.3">
      <c r="A532" s="23"/>
      <c r="B532" s="42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38"/>
    </row>
  </sheetData>
  <mergeCells count="1019">
    <mergeCell ref="B256:F256"/>
    <mergeCell ref="B257:F257"/>
    <mergeCell ref="I257:M257"/>
    <mergeCell ref="B258:F258"/>
    <mergeCell ref="I258:M258"/>
    <mergeCell ref="B259:F259"/>
    <mergeCell ref="I259:M259"/>
    <mergeCell ref="B260:F260"/>
    <mergeCell ref="H265:H266"/>
    <mergeCell ref="I265:I266"/>
    <mergeCell ref="I260:M260"/>
    <mergeCell ref="B261:M261"/>
    <mergeCell ref="B262:F263"/>
    <mergeCell ref="I262:M264"/>
    <mergeCell ref="B264:F264"/>
    <mergeCell ref="B396:F397"/>
    <mergeCell ref="B398:F399"/>
    <mergeCell ref="B400:F400"/>
    <mergeCell ref="B401:F402"/>
    <mergeCell ref="B404:F405"/>
    <mergeCell ref="I384:M385"/>
    <mergeCell ref="G386:I386"/>
    <mergeCell ref="J386:L386"/>
    <mergeCell ref="G387:I387"/>
    <mergeCell ref="J387:L387"/>
    <mergeCell ref="I388:M389"/>
    <mergeCell ref="G390:H390"/>
    <mergeCell ref="I390:J390"/>
    <mergeCell ref="K390:M391"/>
    <mergeCell ref="G391:H391"/>
    <mergeCell ref="I391:J391"/>
    <mergeCell ref="I392:M393"/>
    <mergeCell ref="J394:L394"/>
    <mergeCell ref="G394:I394"/>
    <mergeCell ref="G395:I395"/>
    <mergeCell ref="K378:M378"/>
    <mergeCell ref="K379:M379"/>
    <mergeCell ref="B380:M380"/>
    <mergeCell ref="B381:M381"/>
    <mergeCell ref="I382:M383"/>
    <mergeCell ref="G265:G266"/>
    <mergeCell ref="M265:M266"/>
    <mergeCell ref="B265:F266"/>
    <mergeCell ref="B267:F267"/>
    <mergeCell ref="B268:F268"/>
    <mergeCell ref="B269:F270"/>
    <mergeCell ref="B271:F271"/>
    <mergeCell ref="B272:F272"/>
    <mergeCell ref="B273:F273"/>
    <mergeCell ref="B301:F302"/>
    <mergeCell ref="B303:F304"/>
    <mergeCell ref="B394:F395"/>
    <mergeCell ref="I280:M281"/>
    <mergeCell ref="I282:M283"/>
    <mergeCell ref="B274:F274"/>
    <mergeCell ref="B275:F275"/>
    <mergeCell ref="B276:F277"/>
    <mergeCell ref="B278:F279"/>
    <mergeCell ref="I278:M279"/>
    <mergeCell ref="B280:F281"/>
    <mergeCell ref="B282:F283"/>
    <mergeCell ref="I404:M405"/>
    <mergeCell ref="G406:H406"/>
    <mergeCell ref="L408:M408"/>
    <mergeCell ref="B414:F415"/>
    <mergeCell ref="B416:F417"/>
    <mergeCell ref="B406:F407"/>
    <mergeCell ref="B379:F379"/>
    <mergeCell ref="B382:F383"/>
    <mergeCell ref="B384:F385"/>
    <mergeCell ref="B386:F387"/>
    <mergeCell ref="B388:F389"/>
    <mergeCell ref="B390:F391"/>
    <mergeCell ref="B392:F393"/>
    <mergeCell ref="B364:F365"/>
    <mergeCell ref="B366:F366"/>
    <mergeCell ref="B367:F367"/>
    <mergeCell ref="B368:F368"/>
    <mergeCell ref="B369:F369"/>
    <mergeCell ref="B370:F370"/>
    <mergeCell ref="B371:F371"/>
    <mergeCell ref="K375:M375"/>
    <mergeCell ref="K376:M376"/>
    <mergeCell ref="B372:F372"/>
    <mergeCell ref="B373:F373"/>
    <mergeCell ref="K373:M373"/>
    <mergeCell ref="B374:F374"/>
    <mergeCell ref="K374:M374"/>
    <mergeCell ref="B375:F375"/>
    <mergeCell ref="B376:F376"/>
    <mergeCell ref="B377:F377"/>
    <mergeCell ref="K377:M377"/>
    <mergeCell ref="B378:F378"/>
    <mergeCell ref="B428:F428"/>
    <mergeCell ref="B429:F429"/>
    <mergeCell ref="B430:F430"/>
    <mergeCell ref="I438:M438"/>
    <mergeCell ref="I429:M429"/>
    <mergeCell ref="I430:M430"/>
    <mergeCell ref="J395:L395"/>
    <mergeCell ref="I396:M397"/>
    <mergeCell ref="I398:M399"/>
    <mergeCell ref="G400:M400"/>
    <mergeCell ref="J401:L401"/>
    <mergeCell ref="B408:F409"/>
    <mergeCell ref="G409:H409"/>
    <mergeCell ref="B410:F411"/>
    <mergeCell ref="I410:I411"/>
    <mergeCell ref="B412:F413"/>
    <mergeCell ref="I412:M412"/>
    <mergeCell ref="I415:M415"/>
    <mergeCell ref="B418:M418"/>
    <mergeCell ref="I413:M413"/>
    <mergeCell ref="I414:M414"/>
    <mergeCell ref="I416:M416"/>
    <mergeCell ref="I417:M417"/>
    <mergeCell ref="L406:M406"/>
    <mergeCell ref="L407:M407"/>
    <mergeCell ref="L409:M409"/>
    <mergeCell ref="G407:H407"/>
    <mergeCell ref="G408:H408"/>
    <mergeCell ref="G401:I401"/>
    <mergeCell ref="G402:I402"/>
    <mergeCell ref="J402:L402"/>
    <mergeCell ref="B403:M403"/>
    <mergeCell ref="B468:F468"/>
    <mergeCell ref="B469:F469"/>
    <mergeCell ref="B470:F470"/>
    <mergeCell ref="B471:F471"/>
    <mergeCell ref="B472:F472"/>
    <mergeCell ref="B473:F473"/>
    <mergeCell ref="I419:M419"/>
    <mergeCell ref="I420:M420"/>
    <mergeCell ref="I421:M421"/>
    <mergeCell ref="I431:M431"/>
    <mergeCell ref="I432:M432"/>
    <mergeCell ref="I433:M433"/>
    <mergeCell ref="I434:M434"/>
    <mergeCell ref="B435:M435"/>
    <mergeCell ref="I436:M436"/>
    <mergeCell ref="I437:M437"/>
    <mergeCell ref="B431:F431"/>
    <mergeCell ref="B432:F432"/>
    <mergeCell ref="B433:F433"/>
    <mergeCell ref="B434:F434"/>
    <mergeCell ref="B436:F436"/>
    <mergeCell ref="B437:F437"/>
    <mergeCell ref="B438:F438"/>
    <mergeCell ref="B419:F419"/>
    <mergeCell ref="B420:F420"/>
    <mergeCell ref="B421:F421"/>
    <mergeCell ref="B422:F422"/>
    <mergeCell ref="B423:F423"/>
    <mergeCell ref="B424:F424"/>
    <mergeCell ref="B425:F425"/>
    <mergeCell ref="B426:F426"/>
    <mergeCell ref="B427:F427"/>
    <mergeCell ref="B503:F503"/>
    <mergeCell ref="B504:F504"/>
    <mergeCell ref="B505:F505"/>
    <mergeCell ref="B506:F506"/>
    <mergeCell ref="B507:F507"/>
    <mergeCell ref="B508:F508"/>
    <mergeCell ref="I439:M439"/>
    <mergeCell ref="I440:M440"/>
    <mergeCell ref="I441:M441"/>
    <mergeCell ref="I442:M442"/>
    <mergeCell ref="I443:M443"/>
    <mergeCell ref="I444:M444"/>
    <mergeCell ref="I445:M445"/>
    <mergeCell ref="I446:M446"/>
    <mergeCell ref="I447:M447"/>
    <mergeCell ref="I448:M448"/>
    <mergeCell ref="I449:M449"/>
    <mergeCell ref="I450:M450"/>
    <mergeCell ref="I451:M451"/>
    <mergeCell ref="B488:F488"/>
    <mergeCell ref="B489:F489"/>
    <mergeCell ref="B490:F490"/>
    <mergeCell ref="B491:F491"/>
    <mergeCell ref="B459:F459"/>
    <mergeCell ref="B460:F460"/>
    <mergeCell ref="B461:F461"/>
    <mergeCell ref="B462:F462"/>
    <mergeCell ref="B463:F463"/>
    <mergeCell ref="B464:F464"/>
    <mergeCell ref="B465:F465"/>
    <mergeCell ref="B466:F466"/>
    <mergeCell ref="B467:F467"/>
    <mergeCell ref="B515:E515"/>
    <mergeCell ref="B516:E516"/>
    <mergeCell ref="B439:F439"/>
    <mergeCell ref="B440:F440"/>
    <mergeCell ref="B441:F441"/>
    <mergeCell ref="B442:F442"/>
    <mergeCell ref="B443:F443"/>
    <mergeCell ref="B444:F444"/>
    <mergeCell ref="B445:F445"/>
    <mergeCell ref="B446:F446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56:F456"/>
    <mergeCell ref="B457:F457"/>
    <mergeCell ref="B458:F458"/>
    <mergeCell ref="B492:F492"/>
    <mergeCell ref="B493:F493"/>
    <mergeCell ref="B494:F494"/>
    <mergeCell ref="B495:F495"/>
    <mergeCell ref="B496:F496"/>
    <mergeCell ref="B497:F497"/>
    <mergeCell ref="B498:F498"/>
    <mergeCell ref="B499:F499"/>
    <mergeCell ref="B500:F500"/>
    <mergeCell ref="B501:F501"/>
    <mergeCell ref="B474:F474"/>
    <mergeCell ref="B475:F475"/>
    <mergeCell ref="B476:F476"/>
    <mergeCell ref="B477:F477"/>
    <mergeCell ref="B478:F478"/>
    <mergeCell ref="B479:F479"/>
    <mergeCell ref="B480:F480"/>
    <mergeCell ref="B481:F481"/>
    <mergeCell ref="B482:F482"/>
    <mergeCell ref="B483:F483"/>
    <mergeCell ref="B484:F484"/>
    <mergeCell ref="B485:F485"/>
    <mergeCell ref="B486:F486"/>
    <mergeCell ref="B487:F487"/>
    <mergeCell ref="I501:M501"/>
    <mergeCell ref="I502:M502"/>
    <mergeCell ref="I503:M503"/>
    <mergeCell ref="I487:M487"/>
    <mergeCell ref="I488:M488"/>
    <mergeCell ref="I489:M489"/>
    <mergeCell ref="I490:M490"/>
    <mergeCell ref="I491:M491"/>
    <mergeCell ref="I492:M492"/>
    <mergeCell ref="I493:M493"/>
    <mergeCell ref="I494:M494"/>
    <mergeCell ref="I495:M495"/>
    <mergeCell ref="I496:M496"/>
    <mergeCell ref="I497:M497"/>
    <mergeCell ref="I498:M498"/>
    <mergeCell ref="I499:M499"/>
    <mergeCell ref="I500:M500"/>
    <mergeCell ref="B502:F502"/>
    <mergeCell ref="I504:M504"/>
    <mergeCell ref="I505:M505"/>
    <mergeCell ref="I506:M506"/>
    <mergeCell ref="I507:M507"/>
    <mergeCell ref="I508:M508"/>
    <mergeCell ref="I509:M509"/>
    <mergeCell ref="I510:M510"/>
    <mergeCell ref="I511:M511"/>
    <mergeCell ref="I512:M512"/>
    <mergeCell ref="I513:M513"/>
    <mergeCell ref="B514:M514"/>
    <mergeCell ref="F518:I518"/>
    <mergeCell ref="F519:I519"/>
    <mergeCell ref="F520:I520"/>
    <mergeCell ref="F521:I521"/>
    <mergeCell ref="F515:I515"/>
    <mergeCell ref="J515:M515"/>
    <mergeCell ref="F516:I516"/>
    <mergeCell ref="J516:M516"/>
    <mergeCell ref="F517:I517"/>
    <mergeCell ref="J517:M517"/>
    <mergeCell ref="J518:M518"/>
    <mergeCell ref="B517:E517"/>
    <mergeCell ref="B518:E518"/>
    <mergeCell ref="B519:E519"/>
    <mergeCell ref="B520:E520"/>
    <mergeCell ref="B521:E521"/>
    <mergeCell ref="B509:F509"/>
    <mergeCell ref="B510:F510"/>
    <mergeCell ref="B511:F511"/>
    <mergeCell ref="B512:F512"/>
    <mergeCell ref="B513:F513"/>
    <mergeCell ref="B526:M526"/>
    <mergeCell ref="B527:M527"/>
    <mergeCell ref="B528:M528"/>
    <mergeCell ref="B529:M529"/>
    <mergeCell ref="B530:M530"/>
    <mergeCell ref="B531:M531"/>
    <mergeCell ref="B532:M532"/>
    <mergeCell ref="J519:M519"/>
    <mergeCell ref="J520:M520"/>
    <mergeCell ref="J521:M521"/>
    <mergeCell ref="B522:M522"/>
    <mergeCell ref="B523:M523"/>
    <mergeCell ref="B524:M524"/>
    <mergeCell ref="B525:M525"/>
    <mergeCell ref="I452:M452"/>
    <mergeCell ref="I453:M453"/>
    <mergeCell ref="I454:M454"/>
    <mergeCell ref="I455:M455"/>
    <mergeCell ref="I456:M456"/>
    <mergeCell ref="I457:M457"/>
    <mergeCell ref="I458:M458"/>
    <mergeCell ref="I459:M459"/>
    <mergeCell ref="I460:M460"/>
    <mergeCell ref="I461:M461"/>
    <mergeCell ref="I462:M462"/>
    <mergeCell ref="I463:M463"/>
    <mergeCell ref="I464:M464"/>
    <mergeCell ref="I465:M465"/>
    <mergeCell ref="I466:M466"/>
    <mergeCell ref="I467:M467"/>
    <mergeCell ref="I468:M468"/>
    <mergeCell ref="I469:M469"/>
    <mergeCell ref="I470:M470"/>
    <mergeCell ref="I471:M471"/>
    <mergeCell ref="I472:M472"/>
    <mergeCell ref="I473:M473"/>
    <mergeCell ref="I474:M474"/>
    <mergeCell ref="I475:M475"/>
    <mergeCell ref="I476:M476"/>
    <mergeCell ref="I477:M477"/>
    <mergeCell ref="I478:M478"/>
    <mergeCell ref="I479:M479"/>
    <mergeCell ref="I480:M480"/>
    <mergeCell ref="I481:M481"/>
    <mergeCell ref="I482:M482"/>
    <mergeCell ref="I483:M483"/>
    <mergeCell ref="I484:M484"/>
    <mergeCell ref="I485:M485"/>
    <mergeCell ref="I486:M486"/>
    <mergeCell ref="B249:F249"/>
    <mergeCell ref="B250:F250"/>
    <mergeCell ref="B251:F251"/>
    <mergeCell ref="B244:F244"/>
    <mergeCell ref="B245:F245"/>
    <mergeCell ref="B246:F246"/>
    <mergeCell ref="B247:F247"/>
    <mergeCell ref="I247:M247"/>
    <mergeCell ref="B248:M248"/>
    <mergeCell ref="G249:M249"/>
    <mergeCell ref="E215:F215"/>
    <mergeCell ref="B220:F221"/>
    <mergeCell ref="B222:D223"/>
    <mergeCell ref="E222:E223"/>
    <mergeCell ref="F222:G222"/>
    <mergeCell ref="B224:D224"/>
    <mergeCell ref="B225:D225"/>
    <mergeCell ref="B226:F227"/>
    <mergeCell ref="B234:M234"/>
    <mergeCell ref="E235:E236"/>
    <mergeCell ref="F235:G235"/>
    <mergeCell ref="H235:I235"/>
    <mergeCell ref="J235:K235"/>
    <mergeCell ref="L235:M236"/>
    <mergeCell ref="B235:D236"/>
    <mergeCell ref="B237:D237"/>
    <mergeCell ref="B238:D238"/>
    <mergeCell ref="B239:D239"/>
    <mergeCell ref="B240:F241"/>
    <mergeCell ref="B242:F242"/>
    <mergeCell ref="B243:F243"/>
    <mergeCell ref="G250:M250"/>
    <mergeCell ref="I212:M213"/>
    <mergeCell ref="B214:M214"/>
    <mergeCell ref="B215:B216"/>
    <mergeCell ref="C215:C216"/>
    <mergeCell ref="D215:D216"/>
    <mergeCell ref="M215:M216"/>
    <mergeCell ref="G215:I215"/>
    <mergeCell ref="J215:K215"/>
    <mergeCell ref="I220:M221"/>
    <mergeCell ref="H222:I222"/>
    <mergeCell ref="J222:K222"/>
    <mergeCell ref="L222:M223"/>
    <mergeCell ref="L224:M225"/>
    <mergeCell ref="I226:M227"/>
    <mergeCell ref="B228:M228"/>
    <mergeCell ref="B229:F229"/>
    <mergeCell ref="I229:M233"/>
    <mergeCell ref="B230:F230"/>
    <mergeCell ref="B231:F231"/>
    <mergeCell ref="B232:F232"/>
    <mergeCell ref="B233:F233"/>
    <mergeCell ref="G251:M251"/>
    <mergeCell ref="B252:F252"/>
    <mergeCell ref="G252:M252"/>
    <mergeCell ref="B253:F253"/>
    <mergeCell ref="G253:J253"/>
    <mergeCell ref="K253:M253"/>
    <mergeCell ref="I276:M276"/>
    <mergeCell ref="I277:M277"/>
    <mergeCell ref="J265:J266"/>
    <mergeCell ref="K265:L265"/>
    <mergeCell ref="L267:M267"/>
    <mergeCell ref="L268:M268"/>
    <mergeCell ref="I269:M269"/>
    <mergeCell ref="I270:M270"/>
    <mergeCell ref="I271:M275"/>
    <mergeCell ref="H290:M290"/>
    <mergeCell ref="I291:M291"/>
    <mergeCell ref="B284:F285"/>
    <mergeCell ref="I284:M285"/>
    <mergeCell ref="B286:M286"/>
    <mergeCell ref="B287:C288"/>
    <mergeCell ref="D287:G287"/>
    <mergeCell ref="H287:M288"/>
    <mergeCell ref="H289:M289"/>
    <mergeCell ref="G256:J256"/>
    <mergeCell ref="K256:M256"/>
    <mergeCell ref="B254:F254"/>
    <mergeCell ref="G254:J254"/>
    <mergeCell ref="K254:M254"/>
    <mergeCell ref="B255:F255"/>
    <mergeCell ref="G255:J255"/>
    <mergeCell ref="K255:M255"/>
    <mergeCell ref="H294:K294"/>
    <mergeCell ref="L294:M295"/>
    <mergeCell ref="B289:C289"/>
    <mergeCell ref="B290:C290"/>
    <mergeCell ref="B291:F292"/>
    <mergeCell ref="I292:M292"/>
    <mergeCell ref="B293:M293"/>
    <mergeCell ref="B294:D295"/>
    <mergeCell ref="E294:G295"/>
    <mergeCell ref="L297:M297"/>
    <mergeCell ref="L298:M298"/>
    <mergeCell ref="B296:D296"/>
    <mergeCell ref="E296:G296"/>
    <mergeCell ref="L296:M296"/>
    <mergeCell ref="B297:D297"/>
    <mergeCell ref="E297:G297"/>
    <mergeCell ref="B298:D298"/>
    <mergeCell ref="E298:G298"/>
    <mergeCell ref="I422:M422"/>
    <mergeCell ref="I423:M423"/>
    <mergeCell ref="I424:M424"/>
    <mergeCell ref="I425:M425"/>
    <mergeCell ref="I426:M426"/>
    <mergeCell ref="I427:M427"/>
    <mergeCell ref="I428:M428"/>
    <mergeCell ref="J20:K20"/>
    <mergeCell ref="L20:M20"/>
    <mergeCell ref="B18:F18"/>
    <mergeCell ref="G18:M18"/>
    <mergeCell ref="B19:M19"/>
    <mergeCell ref="B20:C20"/>
    <mergeCell ref="D20:E20"/>
    <mergeCell ref="F20:G20"/>
    <mergeCell ref="H20:I20"/>
    <mergeCell ref="B21:C21"/>
    <mergeCell ref="D21:E21"/>
    <mergeCell ref="F21:G21"/>
    <mergeCell ref="H21:I21"/>
    <mergeCell ref="J21:K21"/>
    <mergeCell ref="L21:M21"/>
    <mergeCell ref="B22:F22"/>
    <mergeCell ref="G22:M22"/>
    <mergeCell ref="B23:M23"/>
    <mergeCell ref="D24:E24"/>
    <mergeCell ref="F24:G24"/>
    <mergeCell ref="H24:I24"/>
    <mergeCell ref="J24:K24"/>
    <mergeCell ref="L24:M24"/>
    <mergeCell ref="B26:F26"/>
    <mergeCell ref="G26:M26"/>
    <mergeCell ref="K4:L6"/>
    <mergeCell ref="M4:M6"/>
    <mergeCell ref="A1:C6"/>
    <mergeCell ref="D1:D3"/>
    <mergeCell ref="E1:J3"/>
    <mergeCell ref="K1:L3"/>
    <mergeCell ref="M1:M3"/>
    <mergeCell ref="D4:D6"/>
    <mergeCell ref="E4:J6"/>
    <mergeCell ref="J14:M14"/>
    <mergeCell ref="B15:M15"/>
    <mergeCell ref="B8:F8"/>
    <mergeCell ref="J8:M8"/>
    <mergeCell ref="B9:M9"/>
    <mergeCell ref="B10:M10"/>
    <mergeCell ref="B11:M11"/>
    <mergeCell ref="B12:M12"/>
    <mergeCell ref="G13:M13"/>
    <mergeCell ref="B13:F13"/>
    <mergeCell ref="B14:F14"/>
    <mergeCell ref="D16:E16"/>
    <mergeCell ref="F16:G16"/>
    <mergeCell ref="H16:I16"/>
    <mergeCell ref="J16:K16"/>
    <mergeCell ref="L16:M16"/>
    <mergeCell ref="B16:C16"/>
    <mergeCell ref="B17:C17"/>
    <mergeCell ref="D17:E17"/>
    <mergeCell ref="F17:G17"/>
    <mergeCell ref="H17:I17"/>
    <mergeCell ref="J17:K17"/>
    <mergeCell ref="L17:M17"/>
    <mergeCell ref="B24:C24"/>
    <mergeCell ref="B25:C25"/>
    <mergeCell ref="D25:E25"/>
    <mergeCell ref="F25:G25"/>
    <mergeCell ref="H25:I25"/>
    <mergeCell ref="J25:K25"/>
    <mergeCell ref="L25:M25"/>
    <mergeCell ref="B27:F27"/>
    <mergeCell ref="G27:M27"/>
    <mergeCell ref="B28:M28"/>
    <mergeCell ref="B29:M29"/>
    <mergeCell ref="B30:M30"/>
    <mergeCell ref="B31:M31"/>
    <mergeCell ref="B32:M32"/>
    <mergeCell ref="B33:M33"/>
    <mergeCell ref="B34:M34"/>
    <mergeCell ref="B35:M35"/>
    <mergeCell ref="B36:M36"/>
    <mergeCell ref="B37:M37"/>
    <mergeCell ref="G42:H42"/>
    <mergeCell ref="I42:M42"/>
    <mergeCell ref="B38:M38"/>
    <mergeCell ref="B39:M39"/>
    <mergeCell ref="B40:M40"/>
    <mergeCell ref="B41:F41"/>
    <mergeCell ref="G41:M41"/>
    <mergeCell ref="B42:C42"/>
    <mergeCell ref="D42:F42"/>
    <mergeCell ref="H72:M72"/>
    <mergeCell ref="H73:M73"/>
    <mergeCell ref="B70:F71"/>
    <mergeCell ref="B72:F73"/>
    <mergeCell ref="G47:K47"/>
    <mergeCell ref="L47:M47"/>
    <mergeCell ref="B43:F44"/>
    <mergeCell ref="I43:M44"/>
    <mergeCell ref="B45:M45"/>
    <mergeCell ref="B46:F46"/>
    <mergeCell ref="G46:K46"/>
    <mergeCell ref="L46:M46"/>
    <mergeCell ref="B47:F47"/>
    <mergeCell ref="B48:F48"/>
    <mergeCell ref="G48:K48"/>
    <mergeCell ref="L48:M48"/>
    <mergeCell ref="B49:F49"/>
    <mergeCell ref="G49:K49"/>
    <mergeCell ref="L49:M49"/>
    <mergeCell ref="B50:M50"/>
    <mergeCell ref="B60:F60"/>
    <mergeCell ref="G59:K59"/>
    <mergeCell ref="L59:M59"/>
    <mergeCell ref="G60:K60"/>
    <mergeCell ref="L60:M60"/>
    <mergeCell ref="B58:M58"/>
    <mergeCell ref="B59:F59"/>
    <mergeCell ref="B61:F61"/>
    <mergeCell ref="G61:K61"/>
    <mergeCell ref="L61:M61"/>
    <mergeCell ref="B62:M62"/>
    <mergeCell ref="I63:M63"/>
    <mergeCell ref="I64:M64"/>
    <mergeCell ref="B63:F64"/>
    <mergeCell ref="B65:F66"/>
    <mergeCell ref="B67:F67"/>
    <mergeCell ref="G67:M67"/>
    <mergeCell ref="B68:F69"/>
    <mergeCell ref="I68:M68"/>
    <mergeCell ref="H71:M71"/>
    <mergeCell ref="I69:M69"/>
    <mergeCell ref="H70:M70"/>
    <mergeCell ref="B51:F51"/>
    <mergeCell ref="G51:M51"/>
    <mergeCell ref="B52:C52"/>
    <mergeCell ref="D52:F52"/>
    <mergeCell ref="G52:H52"/>
    <mergeCell ref="I52:M52"/>
    <mergeCell ref="B53:C53"/>
    <mergeCell ref="I53:M53"/>
    <mergeCell ref="I55:K55"/>
    <mergeCell ref="L55:M55"/>
    <mergeCell ref="I54:K54"/>
    <mergeCell ref="I56:K57"/>
    <mergeCell ref="D53:F53"/>
    <mergeCell ref="G53:H53"/>
    <mergeCell ref="B54:F55"/>
    <mergeCell ref="G54:H54"/>
    <mergeCell ref="L54:M54"/>
    <mergeCell ref="G55:H55"/>
    <mergeCell ref="L56:M57"/>
    <mergeCell ref="B56:F57"/>
    <mergeCell ref="B74:F74"/>
    <mergeCell ref="B75:F76"/>
    <mergeCell ref="B77:F78"/>
    <mergeCell ref="J78:M78"/>
    <mergeCell ref="B79:M79"/>
    <mergeCell ref="B80:M80"/>
    <mergeCell ref="B81:M81"/>
    <mergeCell ref="B82:M82"/>
    <mergeCell ref="B83:M83"/>
    <mergeCell ref="B84:M84"/>
    <mergeCell ref="G93:M93"/>
    <mergeCell ref="B94:M94"/>
    <mergeCell ref="B85:M85"/>
    <mergeCell ref="B86:F87"/>
    <mergeCell ref="I86:M87"/>
    <mergeCell ref="B88:F89"/>
    <mergeCell ref="I88:M89"/>
    <mergeCell ref="I90:M91"/>
    <mergeCell ref="B92:M92"/>
    <mergeCell ref="G74:M74"/>
    <mergeCell ref="J75:K75"/>
    <mergeCell ref="L75:M75"/>
    <mergeCell ref="G75:I75"/>
    <mergeCell ref="G76:I76"/>
    <mergeCell ref="J76:K76"/>
    <mergeCell ref="L76:M76"/>
    <mergeCell ref="G77:I77"/>
    <mergeCell ref="J77:M77"/>
    <mergeCell ref="G78:I78"/>
    <mergeCell ref="D97:E97"/>
    <mergeCell ref="D98:E98"/>
    <mergeCell ref="D99:E99"/>
    <mergeCell ref="D100:E100"/>
    <mergeCell ref="D101:E101"/>
    <mergeCell ref="B90:F91"/>
    <mergeCell ref="B93:F93"/>
    <mergeCell ref="A94:A96"/>
    <mergeCell ref="B95:B96"/>
    <mergeCell ref="C95:C96"/>
    <mergeCell ref="D95:E96"/>
    <mergeCell ref="F95:F96"/>
    <mergeCell ref="G95:G96"/>
    <mergeCell ref="H95:H96"/>
    <mergeCell ref="I95:K95"/>
    <mergeCell ref="L95:M96"/>
    <mergeCell ref="L97:M97"/>
    <mergeCell ref="L98:M98"/>
    <mergeCell ref="L99:M99"/>
    <mergeCell ref="E105:G105"/>
    <mergeCell ref="H105:J105"/>
    <mergeCell ref="H107:J107"/>
    <mergeCell ref="K107:M107"/>
    <mergeCell ref="L100:M100"/>
    <mergeCell ref="L101:M101"/>
    <mergeCell ref="B102:K102"/>
    <mergeCell ref="L102:M102"/>
    <mergeCell ref="B103:M103"/>
    <mergeCell ref="B104:M104"/>
    <mergeCell ref="K105:M105"/>
    <mergeCell ref="B105:D105"/>
    <mergeCell ref="B106:D106"/>
    <mergeCell ref="E106:G106"/>
    <mergeCell ref="H106:J106"/>
    <mergeCell ref="K106:M106"/>
    <mergeCell ref="B107:D107"/>
    <mergeCell ref="E107:G107"/>
    <mergeCell ref="B108:D108"/>
    <mergeCell ref="E108:G108"/>
    <mergeCell ref="H108:J108"/>
    <mergeCell ref="K108:M108"/>
    <mergeCell ref="E109:G109"/>
    <mergeCell ref="H109:J109"/>
    <mergeCell ref="K109:M109"/>
    <mergeCell ref="H111:J111"/>
    <mergeCell ref="K111:M111"/>
    <mergeCell ref="B109:D109"/>
    <mergeCell ref="B110:D110"/>
    <mergeCell ref="E110:G110"/>
    <mergeCell ref="H110:J110"/>
    <mergeCell ref="K110:M110"/>
    <mergeCell ref="B111:D111"/>
    <mergeCell ref="E111:G111"/>
    <mergeCell ref="H115:J115"/>
    <mergeCell ref="K115:M115"/>
    <mergeCell ref="B130:D130"/>
    <mergeCell ref="E130:G130"/>
    <mergeCell ref="H130:J130"/>
    <mergeCell ref="K130:M130"/>
    <mergeCell ref="B131:J131"/>
    <mergeCell ref="K131:M131"/>
    <mergeCell ref="B112:D112"/>
    <mergeCell ref="E112:G112"/>
    <mergeCell ref="H112:J112"/>
    <mergeCell ref="K112:M112"/>
    <mergeCell ref="E113:G113"/>
    <mergeCell ref="H113:J113"/>
    <mergeCell ref="K113:M113"/>
    <mergeCell ref="B113:D113"/>
    <mergeCell ref="B114:D114"/>
    <mergeCell ref="E114:G114"/>
    <mergeCell ref="H114:J114"/>
    <mergeCell ref="K114:M114"/>
    <mergeCell ref="B115:D115"/>
    <mergeCell ref="E115:G115"/>
    <mergeCell ref="B116:D116"/>
    <mergeCell ref="E116:G116"/>
    <mergeCell ref="H116:J116"/>
    <mergeCell ref="K116:M116"/>
    <mergeCell ref="E117:G117"/>
    <mergeCell ref="H117:J117"/>
    <mergeCell ref="K117:M117"/>
    <mergeCell ref="B117:D117"/>
    <mergeCell ref="B118:D118"/>
    <mergeCell ref="E118:G118"/>
    <mergeCell ref="H118:J118"/>
    <mergeCell ref="H128:J128"/>
    <mergeCell ref="K128:M128"/>
    <mergeCell ref="K129:M129"/>
    <mergeCell ref="K118:M118"/>
    <mergeCell ref="B119:D119"/>
    <mergeCell ref="E119:G119"/>
    <mergeCell ref="E121:G121"/>
    <mergeCell ref="H121:J121"/>
    <mergeCell ref="H119:J119"/>
    <mergeCell ref="K119:M119"/>
    <mergeCell ref="B120:D120"/>
    <mergeCell ref="E120:G120"/>
    <mergeCell ref="H120:J120"/>
    <mergeCell ref="K120:M120"/>
    <mergeCell ref="K121:M121"/>
    <mergeCell ref="H123:J123"/>
    <mergeCell ref="K123:M123"/>
    <mergeCell ref="B121:D121"/>
    <mergeCell ref="B122:D122"/>
    <mergeCell ref="E122:G122"/>
    <mergeCell ref="H122:J122"/>
    <mergeCell ref="K122:M122"/>
    <mergeCell ref="B123:D123"/>
    <mergeCell ref="E123:G123"/>
    <mergeCell ref="B129:D129"/>
    <mergeCell ref="L186:M186"/>
    <mergeCell ref="B149:F150"/>
    <mergeCell ref="B151:F152"/>
    <mergeCell ref="I158:M159"/>
    <mergeCell ref="I160:M161"/>
    <mergeCell ref="B153:F154"/>
    <mergeCell ref="I153:M154"/>
    <mergeCell ref="B155:M155"/>
    <mergeCell ref="B156:F157"/>
    <mergeCell ref="I156:M157"/>
    <mergeCell ref="B158:F159"/>
    <mergeCell ref="B160:F161"/>
    <mergeCell ref="B124:D124"/>
    <mergeCell ref="E124:G124"/>
    <mergeCell ref="H124:J124"/>
    <mergeCell ref="K124:M124"/>
    <mergeCell ref="E125:G125"/>
    <mergeCell ref="H125:J125"/>
    <mergeCell ref="K125:M125"/>
    <mergeCell ref="B125:D125"/>
    <mergeCell ref="B126:D126"/>
    <mergeCell ref="E126:G126"/>
    <mergeCell ref="H126:J126"/>
    <mergeCell ref="K126:M126"/>
    <mergeCell ref="B127:D127"/>
    <mergeCell ref="E127:G127"/>
    <mergeCell ref="E129:G129"/>
    <mergeCell ref="H129:J129"/>
    <mergeCell ref="H127:J127"/>
    <mergeCell ref="K127:M127"/>
    <mergeCell ref="B128:D128"/>
    <mergeCell ref="E128:G128"/>
    <mergeCell ref="B196:M196"/>
    <mergeCell ref="I197:M197"/>
    <mergeCell ref="B165:C165"/>
    <mergeCell ref="B166:C166"/>
    <mergeCell ref="H166:I166"/>
    <mergeCell ref="B167:M167"/>
    <mergeCell ref="I168:M169"/>
    <mergeCell ref="I170:M171"/>
    <mergeCell ref="I172:M173"/>
    <mergeCell ref="I174:M175"/>
    <mergeCell ref="I176:M177"/>
    <mergeCell ref="B162:F162"/>
    <mergeCell ref="G162:M162"/>
    <mergeCell ref="B163:F163"/>
    <mergeCell ref="G163:M163"/>
    <mergeCell ref="B164:M164"/>
    <mergeCell ref="D165:E165"/>
    <mergeCell ref="J165:M166"/>
    <mergeCell ref="B178:C179"/>
    <mergeCell ref="D178:D179"/>
    <mergeCell ref="H178:H179"/>
    <mergeCell ref="I178:M178"/>
    <mergeCell ref="D166:E166"/>
    <mergeCell ref="F166:G166"/>
    <mergeCell ref="B168:F169"/>
    <mergeCell ref="B170:F171"/>
    <mergeCell ref="B172:F173"/>
    <mergeCell ref="B174:F175"/>
    <mergeCell ref="E178:G178"/>
    <mergeCell ref="B180:C180"/>
    <mergeCell ref="B181:C181"/>
    <mergeCell ref="B182:C182"/>
    <mergeCell ref="E142:G142"/>
    <mergeCell ref="H142:J142"/>
    <mergeCell ref="K142:M142"/>
    <mergeCell ref="E143:G143"/>
    <mergeCell ref="H143:J143"/>
    <mergeCell ref="K143:M143"/>
    <mergeCell ref="I149:M150"/>
    <mergeCell ref="I151:M152"/>
    <mergeCell ref="B146:J146"/>
    <mergeCell ref="K146:M146"/>
    <mergeCell ref="B147:M147"/>
    <mergeCell ref="B148:F148"/>
    <mergeCell ref="G148:M148"/>
    <mergeCell ref="B188:I189"/>
    <mergeCell ref="B190:I191"/>
    <mergeCell ref="B192:I193"/>
    <mergeCell ref="B194:I195"/>
    <mergeCell ref="H145:J145"/>
    <mergeCell ref="K145:M145"/>
    <mergeCell ref="B143:D143"/>
    <mergeCell ref="B144:D144"/>
    <mergeCell ref="E144:G144"/>
    <mergeCell ref="H144:J144"/>
    <mergeCell ref="K144:M144"/>
    <mergeCell ref="B145:D145"/>
    <mergeCell ref="E145:G145"/>
    <mergeCell ref="B183:M183"/>
    <mergeCell ref="B184:I185"/>
    <mergeCell ref="L187:M187"/>
    <mergeCell ref="B186:I187"/>
    <mergeCell ref="B176:F177"/>
    <mergeCell ref="L184:M185"/>
    <mergeCell ref="E135:G135"/>
    <mergeCell ref="H135:J135"/>
    <mergeCell ref="B132:M132"/>
    <mergeCell ref="B133:M133"/>
    <mergeCell ref="B134:D134"/>
    <mergeCell ref="E134:G134"/>
    <mergeCell ref="H134:J134"/>
    <mergeCell ref="K134:M134"/>
    <mergeCell ref="K135:M135"/>
    <mergeCell ref="H137:J137"/>
    <mergeCell ref="K137:M137"/>
    <mergeCell ref="B135:D135"/>
    <mergeCell ref="B136:D136"/>
    <mergeCell ref="E136:G136"/>
    <mergeCell ref="H136:J136"/>
    <mergeCell ref="K136:M136"/>
    <mergeCell ref="B137:D137"/>
    <mergeCell ref="E137:G137"/>
    <mergeCell ref="B138:D138"/>
    <mergeCell ref="E138:G138"/>
    <mergeCell ref="H138:J138"/>
    <mergeCell ref="K138:M138"/>
    <mergeCell ref="E139:G139"/>
    <mergeCell ref="H139:J139"/>
    <mergeCell ref="K139:M139"/>
    <mergeCell ref="H141:J141"/>
    <mergeCell ref="K141:M141"/>
    <mergeCell ref="F165:G165"/>
    <mergeCell ref="H165:I165"/>
    <mergeCell ref="I200:M200"/>
    <mergeCell ref="I201:M201"/>
    <mergeCell ref="B197:F197"/>
    <mergeCell ref="B198:F198"/>
    <mergeCell ref="I198:M198"/>
    <mergeCell ref="B199:F199"/>
    <mergeCell ref="I199:M199"/>
    <mergeCell ref="B200:F200"/>
    <mergeCell ref="B201:F201"/>
    <mergeCell ref="L188:M189"/>
    <mergeCell ref="L190:M191"/>
    <mergeCell ref="L192:M193"/>
    <mergeCell ref="L194:M195"/>
    <mergeCell ref="B139:D139"/>
    <mergeCell ref="B140:D140"/>
    <mergeCell ref="E140:G140"/>
    <mergeCell ref="H140:J140"/>
    <mergeCell ref="K140:M140"/>
    <mergeCell ref="B141:D141"/>
    <mergeCell ref="E141:G141"/>
    <mergeCell ref="B142:D142"/>
    <mergeCell ref="B202:F202"/>
    <mergeCell ref="I202:M202"/>
    <mergeCell ref="B203:F203"/>
    <mergeCell ref="I203:M203"/>
    <mergeCell ref="B204:M204"/>
    <mergeCell ref="I205:K205"/>
    <mergeCell ref="L205:M205"/>
    <mergeCell ref="B205:F205"/>
    <mergeCell ref="B206:F206"/>
    <mergeCell ref="I206:K206"/>
    <mergeCell ref="L206:M206"/>
    <mergeCell ref="B207:F207"/>
    <mergeCell ref="L207:M207"/>
    <mergeCell ref="B208:F208"/>
    <mergeCell ref="L208:M208"/>
    <mergeCell ref="I245:M245"/>
    <mergeCell ref="I246:M246"/>
    <mergeCell ref="L237:M237"/>
    <mergeCell ref="L238:M238"/>
    <mergeCell ref="L239:M239"/>
    <mergeCell ref="I240:M241"/>
    <mergeCell ref="I242:M242"/>
    <mergeCell ref="I243:M243"/>
    <mergeCell ref="I244:M244"/>
    <mergeCell ref="I207:K207"/>
    <mergeCell ref="I208:K208"/>
    <mergeCell ref="B209:F209"/>
    <mergeCell ref="I209:K209"/>
    <mergeCell ref="L209:M209"/>
    <mergeCell ref="B210:M210"/>
    <mergeCell ref="B211:M211"/>
    <mergeCell ref="B212:F213"/>
    <mergeCell ref="B308:F308"/>
    <mergeCell ref="B309:E320"/>
    <mergeCell ref="B321:E326"/>
    <mergeCell ref="B327:E327"/>
    <mergeCell ref="B328:E328"/>
    <mergeCell ref="B330:E332"/>
    <mergeCell ref="B334:E335"/>
    <mergeCell ref="B299:D299"/>
    <mergeCell ref="E299:G299"/>
    <mergeCell ref="L299:M299"/>
    <mergeCell ref="B300:D300"/>
    <mergeCell ref="E300:G300"/>
    <mergeCell ref="L300:M300"/>
    <mergeCell ref="I301:M302"/>
    <mergeCell ref="I303:M304"/>
    <mergeCell ref="B305:M305"/>
    <mergeCell ref="B306:M306"/>
    <mergeCell ref="B307:M307"/>
    <mergeCell ref="H308:I308"/>
    <mergeCell ref="J308:K308"/>
    <mergeCell ref="L308:M308"/>
    <mergeCell ref="I309:M309"/>
    <mergeCell ref="I310:M310"/>
    <mergeCell ref="I311:M311"/>
    <mergeCell ref="I312:M312"/>
    <mergeCell ref="I313:M313"/>
    <mergeCell ref="I314:M314"/>
    <mergeCell ref="I315:M315"/>
    <mergeCell ref="I316:M316"/>
    <mergeCell ref="I317:M317"/>
    <mergeCell ref="I318:M318"/>
    <mergeCell ref="F319:J319"/>
    <mergeCell ref="K319:M319"/>
    <mergeCell ref="F320:J320"/>
    <mergeCell ref="K320:M320"/>
    <mergeCell ref="I321:M321"/>
    <mergeCell ref="I322:M322"/>
    <mergeCell ref="I323:M323"/>
    <mergeCell ref="I324:M324"/>
    <mergeCell ref="I325:M325"/>
    <mergeCell ref="I326:M326"/>
    <mergeCell ref="I327:M327"/>
    <mergeCell ref="I328:M328"/>
    <mergeCell ref="F327:H327"/>
    <mergeCell ref="F328:H328"/>
    <mergeCell ref="B329:M329"/>
    <mergeCell ref="B351:F353"/>
    <mergeCell ref="G351:G352"/>
    <mergeCell ref="H351:H352"/>
    <mergeCell ref="I351:M351"/>
    <mergeCell ref="B354:M354"/>
    <mergeCell ref="G364:H364"/>
    <mergeCell ref="B333:M333"/>
    <mergeCell ref="H334:I334"/>
    <mergeCell ref="J334:M336"/>
    <mergeCell ref="B336:E336"/>
    <mergeCell ref="F337:H337"/>
    <mergeCell ref="I337:M337"/>
    <mergeCell ref="H338:M339"/>
    <mergeCell ref="H340:M341"/>
    <mergeCell ref="B342:G342"/>
    <mergeCell ref="H342:I342"/>
    <mergeCell ref="K342:L342"/>
    <mergeCell ref="B355:F356"/>
    <mergeCell ref="G355:H355"/>
    <mergeCell ref="I355:J355"/>
    <mergeCell ref="K355:M356"/>
    <mergeCell ref="B357:F357"/>
    <mergeCell ref="K357:M357"/>
    <mergeCell ref="B337:E337"/>
    <mergeCell ref="B338:E339"/>
    <mergeCell ref="B340:E341"/>
    <mergeCell ref="J345:K345"/>
    <mergeCell ref="L345:M345"/>
    <mergeCell ref="B343:I343"/>
    <mergeCell ref="J343:K343"/>
    <mergeCell ref="L343:M343"/>
    <mergeCell ref="B344:I344"/>
    <mergeCell ref="J344:K344"/>
    <mergeCell ref="L344:M344"/>
    <mergeCell ref="B345:I345"/>
    <mergeCell ref="B346:I346"/>
    <mergeCell ref="J346:K346"/>
    <mergeCell ref="L346:M346"/>
    <mergeCell ref="B347:I347"/>
    <mergeCell ref="J347:K347"/>
    <mergeCell ref="L347:M347"/>
    <mergeCell ref="B348:M348"/>
    <mergeCell ref="B349:F350"/>
    <mergeCell ref="I349:M350"/>
    <mergeCell ref="I364:J364"/>
    <mergeCell ref="K369:M369"/>
    <mergeCell ref="K370:M370"/>
    <mergeCell ref="K371:M371"/>
    <mergeCell ref="K372:M372"/>
    <mergeCell ref="K359:M359"/>
    <mergeCell ref="K360:M360"/>
    <mergeCell ref="K361:M361"/>
    <mergeCell ref="K362:M362"/>
    <mergeCell ref="K366:M366"/>
    <mergeCell ref="K367:M367"/>
    <mergeCell ref="K368:M368"/>
    <mergeCell ref="K358:M358"/>
    <mergeCell ref="B358:F358"/>
    <mergeCell ref="B359:F359"/>
    <mergeCell ref="B360:F360"/>
    <mergeCell ref="B361:F361"/>
    <mergeCell ref="B362:F362"/>
    <mergeCell ref="B363:M363"/>
    <mergeCell ref="K364:M365"/>
  </mergeCells>
  <hyperlinks>
    <hyperlink ref="I42" r:id="rId1" xr:uid="{00000000-0004-0000-0000-000000000000}"/>
    <hyperlink ref="I53" r:id="rId2" xr:uid="{00000000-0004-0000-0000-000001000000}"/>
  </hyperlinks>
  <printOptions horizontalCentered="1"/>
  <pageMargins left="0.19685039370078741" right="0.19685039370078741" top="0.78740157480314965" bottom="0.78740157480314965" header="0" footer="0"/>
  <pageSetup orientation="landscape" r:id="rId3"/>
  <rowBreaks count="15" manualBreakCount="15">
    <brk id="513" man="1"/>
    <brk id="292" man="1"/>
    <brk id="457" man="1"/>
    <brk id="42" man="1"/>
    <brk id="332" man="1"/>
    <brk id="78" man="1"/>
    <brk id="111" man="1"/>
    <brk id="432" man="1"/>
    <brk id="371" man="1"/>
    <brk id="148" man="1"/>
    <brk id="405" man="1"/>
    <brk id="182" man="1"/>
    <brk id="252" man="1"/>
    <brk id="221" man="1"/>
    <brk id="479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640625" defaultRowHeight="15" customHeight="1" x14ac:dyDescent="0.3"/>
  <cols>
    <col min="1" max="1" width="30.6640625" customWidth="1"/>
    <col min="2" max="3" width="7.1640625" customWidth="1"/>
    <col min="4" max="4" width="6.9140625" customWidth="1"/>
    <col min="5" max="5" width="11.5" customWidth="1"/>
    <col min="6" max="6" width="17" customWidth="1"/>
    <col min="7" max="7" width="9.4140625" customWidth="1"/>
    <col min="8" max="8" width="52.9140625" customWidth="1"/>
    <col min="9" max="9" width="54.25" customWidth="1"/>
    <col min="10" max="26" width="9.4140625" customWidth="1"/>
  </cols>
  <sheetData>
    <row r="1" spans="1:26" ht="44.25" customHeight="1" x14ac:dyDescent="0.3">
      <c r="A1" s="122" t="s">
        <v>702</v>
      </c>
      <c r="B1" s="123" t="s">
        <v>703</v>
      </c>
      <c r="C1" s="54"/>
      <c r="D1" s="54"/>
      <c r="E1" s="54"/>
      <c r="F1" s="54"/>
      <c r="G1" s="54"/>
      <c r="H1" s="122" t="s">
        <v>704</v>
      </c>
      <c r="I1" s="122" t="s">
        <v>114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0" x14ac:dyDescent="0.3">
      <c r="A2" s="54"/>
      <c r="B2" s="24" t="s">
        <v>705</v>
      </c>
      <c r="C2" s="24" t="s">
        <v>706</v>
      </c>
      <c r="D2" s="24" t="s">
        <v>707</v>
      </c>
      <c r="E2" s="24" t="s">
        <v>435</v>
      </c>
      <c r="F2" s="24" t="s">
        <v>708</v>
      </c>
      <c r="G2" s="24" t="s">
        <v>709</v>
      </c>
      <c r="H2" s="54"/>
      <c r="I2" s="5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60" x14ac:dyDescent="0.3">
      <c r="A3" s="25" t="s">
        <v>710</v>
      </c>
      <c r="B3" s="26">
        <f>33+12+12+24+24+24+5+23+22+24+14+24+24+24+24+13+17+12</f>
        <v>355</v>
      </c>
      <c r="C3" s="26">
        <v>17</v>
      </c>
      <c r="D3" s="26">
        <v>9</v>
      </c>
      <c r="E3" s="26">
        <v>0</v>
      </c>
      <c r="F3" s="26">
        <v>0</v>
      </c>
      <c r="G3" s="26">
        <f>27+18+57+16+16+396+44+25+25+4+30+10+9</f>
        <v>677</v>
      </c>
      <c r="H3" s="25" t="s">
        <v>711</v>
      </c>
      <c r="I3" s="27" t="s">
        <v>712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x14ac:dyDescent="0.3">
      <c r="A4" s="28" t="s">
        <v>710</v>
      </c>
      <c r="B4" s="29">
        <v>66</v>
      </c>
      <c r="C4" s="29">
        <v>2</v>
      </c>
      <c r="D4" s="29">
        <f>38+36</f>
        <v>74</v>
      </c>
      <c r="E4" s="29"/>
      <c r="F4" s="29">
        <v>0</v>
      </c>
      <c r="G4" s="29">
        <v>170</v>
      </c>
      <c r="H4" s="28" t="s">
        <v>713</v>
      </c>
      <c r="I4" s="28" t="s">
        <v>714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x14ac:dyDescent="0.3">
      <c r="A5" s="28" t="s">
        <v>710</v>
      </c>
      <c r="B5" s="29">
        <f>24+24+48+23+19+18+16+23+13+2</f>
        <v>210</v>
      </c>
      <c r="C5" s="29">
        <v>1</v>
      </c>
      <c r="D5" s="29">
        <v>1</v>
      </c>
      <c r="E5" s="29">
        <f>3+26+2</f>
        <v>31</v>
      </c>
      <c r="F5" s="29">
        <v>0</v>
      </c>
      <c r="G5" s="29">
        <v>0</v>
      </c>
      <c r="H5" s="28" t="s">
        <v>715</v>
      </c>
      <c r="I5" s="28" t="s">
        <v>716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x14ac:dyDescent="0.3">
      <c r="A6" s="28" t="s">
        <v>717</v>
      </c>
      <c r="B6" s="29">
        <f>24+13+11+20+24</f>
        <v>92</v>
      </c>
      <c r="C6" s="29">
        <v>0</v>
      </c>
      <c r="D6" s="29">
        <f>14+9+3+8</f>
        <v>34</v>
      </c>
      <c r="E6" s="29">
        <v>28</v>
      </c>
      <c r="F6" s="29">
        <v>0</v>
      </c>
      <c r="G6" s="29">
        <v>0</v>
      </c>
      <c r="H6" s="28" t="s">
        <v>718</v>
      </c>
      <c r="I6" s="28" t="s">
        <v>719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x14ac:dyDescent="0.3">
      <c r="A7" s="28" t="s">
        <v>720</v>
      </c>
      <c r="B7" s="29">
        <f>19+24+8+24+24+15</f>
        <v>114</v>
      </c>
      <c r="C7" s="29">
        <v>0</v>
      </c>
      <c r="D7" s="29">
        <f>19+41+17+35+55+17</f>
        <v>184</v>
      </c>
      <c r="E7" s="29">
        <v>26</v>
      </c>
      <c r="F7" s="29">
        <v>46</v>
      </c>
      <c r="G7" s="29">
        <v>21</v>
      </c>
      <c r="H7" s="28" t="s">
        <v>721</v>
      </c>
      <c r="I7" s="28" t="s">
        <v>722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x14ac:dyDescent="0.3">
      <c r="A8" s="28" t="s">
        <v>720</v>
      </c>
      <c r="B8" s="29">
        <v>36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8" t="s">
        <v>723</v>
      </c>
      <c r="I8" s="28" t="s">
        <v>724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x14ac:dyDescent="0.3">
      <c r="A9" s="28" t="s">
        <v>725</v>
      </c>
      <c r="B9" s="29">
        <f>47+6</f>
        <v>53</v>
      </c>
      <c r="C9" s="29">
        <v>10</v>
      </c>
      <c r="D9" s="29">
        <v>0</v>
      </c>
      <c r="E9" s="29">
        <v>0</v>
      </c>
      <c r="F9" s="29">
        <v>0</v>
      </c>
      <c r="G9" s="29">
        <v>0</v>
      </c>
      <c r="H9" s="28" t="s">
        <v>726</v>
      </c>
      <c r="I9" s="28" t="s">
        <v>727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x14ac:dyDescent="0.3">
      <c r="A10" s="28" t="s">
        <v>728</v>
      </c>
      <c r="B10" s="29">
        <v>5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8" t="s">
        <v>729</v>
      </c>
      <c r="I10" s="28" t="s">
        <v>730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x14ac:dyDescent="0.3">
      <c r="A11" s="28" t="s">
        <v>728</v>
      </c>
      <c r="B11" s="29">
        <v>0</v>
      </c>
      <c r="C11" s="29">
        <v>0</v>
      </c>
      <c r="D11" s="29">
        <v>0</v>
      </c>
      <c r="E11" s="29">
        <f>17+17+18</f>
        <v>52</v>
      </c>
      <c r="F11" s="29">
        <v>0</v>
      </c>
      <c r="G11" s="29">
        <v>0</v>
      </c>
      <c r="H11" s="28" t="s">
        <v>731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x14ac:dyDescent="0.3">
      <c r="A12" s="28" t="s">
        <v>732</v>
      </c>
      <c r="B12" s="29">
        <v>0</v>
      </c>
      <c r="C12" s="29">
        <v>0</v>
      </c>
      <c r="D12" s="29">
        <v>27</v>
      </c>
      <c r="E12" s="29">
        <v>13</v>
      </c>
      <c r="F12" s="29">
        <f>38+3</f>
        <v>41</v>
      </c>
      <c r="G12" s="29">
        <v>0</v>
      </c>
      <c r="H12" s="28" t="s">
        <v>733</v>
      </c>
      <c r="I12" s="28" t="s">
        <v>727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x14ac:dyDescent="0.3">
      <c r="A13" s="28" t="s">
        <v>734</v>
      </c>
      <c r="B13" s="29">
        <v>1</v>
      </c>
      <c r="C13" s="29">
        <v>0</v>
      </c>
      <c r="D13" s="29">
        <f>16+26+1+1+6+2+2</f>
        <v>54</v>
      </c>
      <c r="E13" s="29">
        <f>28+25+6+5</f>
        <v>64</v>
      </c>
      <c r="F13" s="29">
        <f>31+16+3+1+7+2</f>
        <v>60</v>
      </c>
      <c r="G13" s="29">
        <v>0</v>
      </c>
      <c r="H13" s="28" t="s">
        <v>735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x14ac:dyDescent="0.3">
      <c r="A14" s="28" t="s">
        <v>736</v>
      </c>
      <c r="B14" s="29">
        <v>0</v>
      </c>
      <c r="C14" s="29">
        <v>0</v>
      </c>
      <c r="D14" s="29">
        <v>0</v>
      </c>
      <c r="E14" s="29">
        <v>27</v>
      </c>
      <c r="F14" s="29">
        <f>4+6+6</f>
        <v>16</v>
      </c>
      <c r="G14" s="29">
        <v>0</v>
      </c>
      <c r="H14" s="28" t="s">
        <v>737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x14ac:dyDescent="0.3">
      <c r="A15" s="28" t="s">
        <v>738</v>
      </c>
      <c r="B15" s="29">
        <v>27</v>
      </c>
      <c r="C15" s="29"/>
      <c r="D15" s="29">
        <f>2+6+1</f>
        <v>9</v>
      </c>
      <c r="E15" s="29">
        <v>0</v>
      </c>
      <c r="F15" s="29">
        <f>10+6+8+2</f>
        <v>26</v>
      </c>
      <c r="G15" s="29">
        <v>0</v>
      </c>
      <c r="H15" s="28" t="s">
        <v>739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x14ac:dyDescent="0.3">
      <c r="A16" s="28" t="s">
        <v>740</v>
      </c>
      <c r="B16" s="29">
        <v>0</v>
      </c>
      <c r="C16" s="29">
        <v>0</v>
      </c>
      <c r="D16" s="29">
        <v>1</v>
      </c>
      <c r="E16" s="29">
        <f>32+21</f>
        <v>53</v>
      </c>
      <c r="F16" s="29">
        <v>0</v>
      </c>
      <c r="G16" s="29">
        <v>0</v>
      </c>
      <c r="H16" s="28" t="s">
        <v>741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3">
      <c r="A17" s="28" t="s">
        <v>742</v>
      </c>
      <c r="B17" s="29">
        <v>7</v>
      </c>
      <c r="C17" s="29">
        <f>0</f>
        <v>0</v>
      </c>
      <c r="D17" s="29">
        <f>12</f>
        <v>12</v>
      </c>
      <c r="E17" s="29">
        <f>43+33+20+23+7+2</f>
        <v>128</v>
      </c>
      <c r="F17" s="29">
        <v>3</v>
      </c>
      <c r="G17" s="29">
        <v>0</v>
      </c>
      <c r="H17" s="28" t="s">
        <v>743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3">
      <c r="A18" s="28" t="s">
        <v>744</v>
      </c>
      <c r="B18" s="29">
        <v>0</v>
      </c>
      <c r="C18" s="29">
        <v>0</v>
      </c>
      <c r="D18" s="29">
        <v>1</v>
      </c>
      <c r="E18" s="29">
        <v>29</v>
      </c>
      <c r="F18" s="29">
        <v>4</v>
      </c>
      <c r="G18" s="29">
        <v>0</v>
      </c>
      <c r="H18" s="28" t="s">
        <v>745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x14ac:dyDescent="0.3">
      <c r="A19" s="28" t="s">
        <v>746</v>
      </c>
      <c r="B19" s="29">
        <v>0</v>
      </c>
      <c r="C19" s="29">
        <v>0</v>
      </c>
      <c r="D19" s="29">
        <f>2+7+2</f>
        <v>11</v>
      </c>
      <c r="E19" s="29">
        <f>196+14+14+2+12+5+6+20</f>
        <v>269</v>
      </c>
      <c r="F19" s="29">
        <v>4</v>
      </c>
      <c r="G19" s="29">
        <v>0</v>
      </c>
      <c r="H19" s="28" t="s">
        <v>747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3">
      <c r="A20" s="28" t="s">
        <v>748</v>
      </c>
      <c r="B20" s="29">
        <v>3</v>
      </c>
      <c r="C20" s="29">
        <v>0</v>
      </c>
      <c r="D20" s="29">
        <f>3+11+2+11</f>
        <v>27</v>
      </c>
      <c r="E20" s="29">
        <v>14</v>
      </c>
      <c r="F20" s="29">
        <v>21</v>
      </c>
      <c r="G20" s="29">
        <v>0</v>
      </c>
      <c r="H20" s="28" t="s">
        <v>749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 x14ac:dyDescent="0.3">
      <c r="A21" s="28" t="s">
        <v>750</v>
      </c>
      <c r="B21" s="29">
        <v>0</v>
      </c>
      <c r="C21" s="29">
        <v>0</v>
      </c>
      <c r="D21" s="29">
        <v>0</v>
      </c>
      <c r="E21" s="29">
        <v>20</v>
      </c>
      <c r="F21" s="29">
        <f>4+8</f>
        <v>12</v>
      </c>
      <c r="G21" s="29">
        <v>0</v>
      </c>
      <c r="H21" s="28" t="s">
        <v>751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 x14ac:dyDescent="0.3">
      <c r="A22" s="28" t="s">
        <v>752</v>
      </c>
      <c r="B22" s="29">
        <v>0</v>
      </c>
      <c r="C22" s="29">
        <v>1</v>
      </c>
      <c r="D22" s="29">
        <v>3</v>
      </c>
      <c r="E22" s="29">
        <v>4</v>
      </c>
      <c r="F22" s="29">
        <v>0</v>
      </c>
      <c r="G22" s="29">
        <v>0</v>
      </c>
      <c r="H22" s="28" t="s">
        <v>753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customHeight="1" x14ac:dyDescent="0.3">
      <c r="A23" s="28" t="s">
        <v>754</v>
      </c>
      <c r="B23" s="29">
        <v>0</v>
      </c>
      <c r="C23" s="29">
        <v>0</v>
      </c>
      <c r="D23" s="29">
        <v>1</v>
      </c>
      <c r="E23" s="29">
        <f>12+13</f>
        <v>25</v>
      </c>
      <c r="F23" s="29">
        <v>0</v>
      </c>
      <c r="G23" s="29">
        <v>0</v>
      </c>
      <c r="H23" s="28" t="s">
        <v>755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customHeight="1" x14ac:dyDescent="0.3">
      <c r="A24" s="28" t="s">
        <v>756</v>
      </c>
      <c r="B24" s="29">
        <v>19</v>
      </c>
      <c r="C24" s="29">
        <v>1</v>
      </c>
      <c r="D24" s="29">
        <f>21+27+7+1+10+2</f>
        <v>68</v>
      </c>
      <c r="E24" s="29">
        <f>25+21</f>
        <v>46</v>
      </c>
      <c r="F24" s="29">
        <v>0</v>
      </c>
      <c r="G24" s="29">
        <v>0</v>
      </c>
      <c r="H24" s="28" t="s">
        <v>757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customHeight="1" x14ac:dyDescent="0.3">
      <c r="A25" s="28" t="s">
        <v>758</v>
      </c>
      <c r="B25" s="26">
        <f>9+6+6</f>
        <v>21</v>
      </c>
      <c r="C25" s="26">
        <v>9</v>
      </c>
      <c r="D25" s="26">
        <f>46+1+31+32+52+8+53+45+51+45+41+3</f>
        <v>408</v>
      </c>
      <c r="E25" s="26">
        <f>10+30+26+29+21+179</f>
        <v>295</v>
      </c>
      <c r="F25" s="26">
        <f>17+11+3</f>
        <v>31</v>
      </c>
      <c r="G25" s="26">
        <f>4</f>
        <v>4</v>
      </c>
      <c r="H25" s="28" t="s">
        <v>759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customHeight="1" x14ac:dyDescent="0.3">
      <c r="A26" s="25"/>
      <c r="B26" s="26"/>
      <c r="C26" s="26"/>
      <c r="D26" s="26"/>
      <c r="E26" s="26"/>
      <c r="F26" s="26"/>
      <c r="G26" s="2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 x14ac:dyDescent="0.3">
      <c r="A27" s="24" t="s">
        <v>760</v>
      </c>
      <c r="B27" s="24">
        <f t="shared" ref="B27:G27" si="0">SUM(B3:B25)</f>
        <v>1009</v>
      </c>
      <c r="C27" s="24">
        <f t="shared" si="0"/>
        <v>41</v>
      </c>
      <c r="D27" s="24">
        <f t="shared" si="0"/>
        <v>924</v>
      </c>
      <c r="E27" s="24">
        <f t="shared" si="0"/>
        <v>1124</v>
      </c>
      <c r="F27" s="24">
        <f t="shared" si="0"/>
        <v>264</v>
      </c>
      <c r="G27" s="24">
        <f t="shared" si="0"/>
        <v>872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customHeight="1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customHeigh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customHeight="1" x14ac:dyDescent="0.3">
      <c r="A32" s="28"/>
      <c r="B32" s="28"/>
      <c r="C32" s="28"/>
      <c r="D32" s="28"/>
      <c r="E32" s="28"/>
      <c r="F32" s="28"/>
      <c r="G32" s="28"/>
      <c r="H32" s="28"/>
      <c r="I32" s="30">
        <f>Diagnostico!L99*12</f>
        <v>0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customHeight="1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customHeight="1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customHeight="1" x14ac:dyDescent="0.3">
      <c r="A36" s="28"/>
      <c r="B36" s="28"/>
      <c r="C36" s="28"/>
      <c r="D36" s="28"/>
      <c r="E36" s="28"/>
      <c r="F36" s="28"/>
      <c r="G36" s="28"/>
      <c r="H36" s="28"/>
      <c r="I36" s="28">
        <v>29550852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customHeight="1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customHeight="1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customHeight="1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customHeight="1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customHeigh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customHeight="1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customHeight="1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customHeight="1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customHeight="1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customHeight="1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customHeight="1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customHeight="1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customHeight="1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customHeight="1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customHeight="1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customHeight="1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customHeight="1" x14ac:dyDescent="0.3">
      <c r="A54" s="28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customHeight="1" x14ac:dyDescent="0.3">
      <c r="A55" s="28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customHeight="1" x14ac:dyDescent="0.3">
      <c r="A56" s="28"/>
      <c r="B56" s="29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customHeight="1" x14ac:dyDescent="0.3">
      <c r="A57" s="28"/>
      <c r="B57" s="29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customHeight="1" x14ac:dyDescent="0.3">
      <c r="A58" s="28"/>
      <c r="B58" s="29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customHeight="1" x14ac:dyDescent="0.3">
      <c r="A59" s="28"/>
      <c r="B59" s="29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customHeight="1" x14ac:dyDescent="0.3">
      <c r="A60" s="28"/>
      <c r="B60" s="29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customHeight="1" x14ac:dyDescent="0.3">
      <c r="A61" s="28"/>
      <c r="B61" s="29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customHeight="1" x14ac:dyDescent="0.3">
      <c r="A62" s="28"/>
      <c r="B62" s="29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customHeight="1" x14ac:dyDescent="0.3">
      <c r="A63" s="28"/>
      <c r="B63" s="29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customHeight="1" x14ac:dyDescent="0.3">
      <c r="A64" s="28"/>
      <c r="B64" s="29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customHeight="1" x14ac:dyDescent="0.3">
      <c r="A65" s="28"/>
      <c r="B65" s="29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customHeight="1" x14ac:dyDescent="0.3">
      <c r="A66" s="28"/>
      <c r="B66" s="29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customHeight="1" x14ac:dyDescent="0.3">
      <c r="A67" s="28"/>
      <c r="B67" s="29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customHeight="1" x14ac:dyDescent="0.3">
      <c r="A68" s="28"/>
      <c r="B68" s="29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customHeight="1" x14ac:dyDescent="0.3">
      <c r="A69" s="28"/>
      <c r="B69" s="29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customHeight="1" x14ac:dyDescent="0.3">
      <c r="A70" s="28"/>
      <c r="B70" s="29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customHeight="1" x14ac:dyDescent="0.3">
      <c r="A71" s="28"/>
      <c r="B71" s="29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customHeight="1" x14ac:dyDescent="0.3">
      <c r="A72" s="28"/>
      <c r="B72" s="29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customHeight="1" x14ac:dyDescent="0.3">
      <c r="A73" s="28"/>
      <c r="B73" s="29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customHeight="1" x14ac:dyDescent="0.3">
      <c r="A74" s="28"/>
      <c r="B74" s="29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customHeight="1" x14ac:dyDescent="0.3">
      <c r="A75" s="28"/>
      <c r="B75" s="29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customHeight="1" x14ac:dyDescent="0.3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customHeight="1" x14ac:dyDescent="0.3">
      <c r="A77" s="28"/>
      <c r="B77" s="29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customHeight="1" x14ac:dyDescent="0.3">
      <c r="A78" s="28"/>
      <c r="B78" s="29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customHeight="1" x14ac:dyDescent="0.3">
      <c r="A79" s="28"/>
      <c r="B79" s="29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customHeight="1" x14ac:dyDescent="0.3">
      <c r="A80" s="28"/>
      <c r="B80" s="29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customHeight="1" x14ac:dyDescent="0.3">
      <c r="A81" s="28"/>
      <c r="B81" s="29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customHeight="1" x14ac:dyDescent="0.3">
      <c r="A82" s="28"/>
      <c r="B82" s="29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customHeight="1" x14ac:dyDescent="0.3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customHeight="1" x14ac:dyDescent="0.3">
      <c r="A84" s="28"/>
      <c r="B84" s="29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customHeight="1" x14ac:dyDescent="0.3">
      <c r="A85" s="28"/>
      <c r="B85" s="29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customHeight="1" x14ac:dyDescent="0.3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customHeight="1" x14ac:dyDescent="0.3">
      <c r="A87" s="28"/>
      <c r="B87" s="29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customHeight="1" x14ac:dyDescent="0.3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customHeight="1" x14ac:dyDescent="0.3">
      <c r="A89" s="28"/>
      <c r="B89" s="29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customHeight="1" x14ac:dyDescent="0.3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customHeight="1" x14ac:dyDescent="0.3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customHeight="1" x14ac:dyDescent="0.3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customHeight="1" x14ac:dyDescent="0.3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customHeight="1" x14ac:dyDescent="0.3">
      <c r="A94" s="28"/>
      <c r="B94" s="29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customHeight="1" x14ac:dyDescent="0.3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customHeight="1" x14ac:dyDescent="0.3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customHeight="1" x14ac:dyDescent="0.3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customHeight="1" x14ac:dyDescent="0.3">
      <c r="A98" s="28"/>
      <c r="B98" s="29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customHeight="1" x14ac:dyDescent="0.3">
      <c r="A99" s="28"/>
      <c r="B99" s="29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customHeight="1" x14ac:dyDescent="0.3">
      <c r="A100" s="28"/>
      <c r="B100" s="29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customHeight="1" x14ac:dyDescent="0.3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customHeight="1" x14ac:dyDescent="0.3">
      <c r="A102" s="28"/>
      <c r="B102" s="29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customHeight="1" x14ac:dyDescent="0.3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customHeight="1" x14ac:dyDescent="0.3">
      <c r="A104" s="28"/>
      <c r="B104" s="29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customHeight="1" x14ac:dyDescent="0.3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customHeight="1" x14ac:dyDescent="0.3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customHeight="1" x14ac:dyDescent="0.3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customHeight="1" x14ac:dyDescent="0.3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customHeight="1" x14ac:dyDescent="0.3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customHeight="1" x14ac:dyDescent="0.3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customHeight="1" x14ac:dyDescent="0.3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customHeight="1" x14ac:dyDescent="0.3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customHeight="1" x14ac:dyDescent="0.3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customHeight="1" x14ac:dyDescent="0.3">
      <c r="A114" s="28"/>
      <c r="B114" s="29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customHeight="1" x14ac:dyDescent="0.3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customHeight="1" x14ac:dyDescent="0.3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customHeight="1" x14ac:dyDescent="0.3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customHeight="1" x14ac:dyDescent="0.3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customHeight="1" x14ac:dyDescent="0.3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customHeight="1" x14ac:dyDescent="0.3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customHeight="1" x14ac:dyDescent="0.3">
      <c r="A121" s="28"/>
      <c r="B121" s="29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customHeight="1" x14ac:dyDescent="0.3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customHeight="1" x14ac:dyDescent="0.3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customHeight="1" x14ac:dyDescent="0.3">
      <c r="A124" s="28"/>
      <c r="B124" s="29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customHeight="1" x14ac:dyDescent="0.3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customHeight="1" x14ac:dyDescent="0.3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customHeight="1" x14ac:dyDescent="0.3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customHeight="1" x14ac:dyDescent="0.3">
      <c r="A128" s="28"/>
      <c r="B128" s="29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customHeight="1" x14ac:dyDescent="0.3">
      <c r="A129" s="28"/>
      <c r="B129" s="29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customHeight="1" x14ac:dyDescent="0.3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customHeight="1" x14ac:dyDescent="0.3">
      <c r="A131" s="28"/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customHeight="1" x14ac:dyDescent="0.3">
      <c r="A132" s="28"/>
      <c r="B132" s="29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customHeight="1" x14ac:dyDescent="0.3">
      <c r="A133" s="28"/>
      <c r="B133" s="29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customHeight="1" x14ac:dyDescent="0.3">
      <c r="A134" s="28"/>
      <c r="B134" s="29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customHeight="1" x14ac:dyDescent="0.3">
      <c r="A135" s="28"/>
      <c r="B135" s="29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customHeight="1" x14ac:dyDescent="0.3">
      <c r="A136" s="28"/>
      <c r="B136" s="29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customHeight="1" x14ac:dyDescent="0.3">
      <c r="A137" s="28"/>
      <c r="B137" s="29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customHeight="1" x14ac:dyDescent="0.3">
      <c r="A138" s="28"/>
      <c r="B138" s="29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customHeight="1" x14ac:dyDescent="0.3">
      <c r="A139" s="28"/>
      <c r="B139" s="29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customHeight="1" x14ac:dyDescent="0.3">
      <c r="A140" s="28"/>
      <c r="B140" s="29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customHeight="1" x14ac:dyDescent="0.3">
      <c r="A141" s="28"/>
      <c r="B141" s="29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customHeight="1" x14ac:dyDescent="0.3">
      <c r="A142" s="28"/>
      <c r="B142" s="29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customHeight="1" x14ac:dyDescent="0.3">
      <c r="A143" s="28"/>
      <c r="B143" s="29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customHeight="1" x14ac:dyDescent="0.3">
      <c r="A144" s="28"/>
      <c r="B144" s="29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customHeight="1" x14ac:dyDescent="0.3">
      <c r="A145" s="28"/>
      <c r="B145" s="29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customHeight="1" x14ac:dyDescent="0.3">
      <c r="A146" s="28"/>
      <c r="B146" s="29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customHeight="1" x14ac:dyDescent="0.3">
      <c r="A147" s="28"/>
      <c r="B147" s="29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customHeight="1" x14ac:dyDescent="0.3">
      <c r="A148" s="28"/>
      <c r="B148" s="29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customHeight="1" x14ac:dyDescent="0.3">
      <c r="A149" s="28"/>
      <c r="B149" s="29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customHeight="1" x14ac:dyDescent="0.3">
      <c r="A150" s="28"/>
      <c r="B150" s="29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customHeight="1" x14ac:dyDescent="0.3">
      <c r="A151" s="28"/>
      <c r="B151" s="29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customHeight="1" x14ac:dyDescent="0.3">
      <c r="A152" s="28"/>
      <c r="B152" s="29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customHeight="1" x14ac:dyDescent="0.3">
      <c r="A153" s="28"/>
      <c r="B153" s="29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customHeight="1" x14ac:dyDescent="0.3">
      <c r="A154" s="28"/>
      <c r="B154" s="29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customHeight="1" x14ac:dyDescent="0.3">
      <c r="A155" s="28"/>
      <c r="B155" s="29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customHeight="1" x14ac:dyDescent="0.3">
      <c r="A156" s="28"/>
      <c r="B156" s="29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customHeight="1" x14ac:dyDescent="0.3">
      <c r="A157" s="28"/>
      <c r="B157" s="29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customHeight="1" x14ac:dyDescent="0.3">
      <c r="A158" s="28"/>
      <c r="B158" s="29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customHeight="1" x14ac:dyDescent="0.3">
      <c r="A159" s="28"/>
      <c r="B159" s="29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customHeight="1" x14ac:dyDescent="0.3">
      <c r="A160" s="28"/>
      <c r="B160" s="29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customHeight="1" x14ac:dyDescent="0.3">
      <c r="A161" s="28"/>
      <c r="B161" s="29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customHeight="1" x14ac:dyDescent="0.3">
      <c r="A162" s="28"/>
      <c r="B162" s="29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customHeight="1" x14ac:dyDescent="0.3">
      <c r="A163" s="28"/>
      <c r="B163" s="29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customHeight="1" x14ac:dyDescent="0.3">
      <c r="A164" s="28"/>
      <c r="B164" s="29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customHeight="1" x14ac:dyDescent="0.3">
      <c r="A165" s="28"/>
      <c r="B165" s="29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customHeight="1" x14ac:dyDescent="0.3">
      <c r="A166" s="28"/>
      <c r="B166" s="29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customHeight="1" x14ac:dyDescent="0.3">
      <c r="A167" s="28"/>
      <c r="B167" s="29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customHeight="1" x14ac:dyDescent="0.3">
      <c r="A168" s="28"/>
      <c r="B168" s="29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customHeight="1" x14ac:dyDescent="0.3">
      <c r="A169" s="28"/>
      <c r="B169" s="29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 x14ac:dyDescent="0.3">
      <c r="A170" s="28"/>
      <c r="B170" s="29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customHeight="1" x14ac:dyDescent="0.3">
      <c r="A171" s="28"/>
      <c r="B171" s="29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customHeight="1" x14ac:dyDescent="0.3">
      <c r="A172" s="28"/>
      <c r="B172" s="29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customHeight="1" x14ac:dyDescent="0.3">
      <c r="A173" s="28"/>
      <c r="B173" s="29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customHeight="1" x14ac:dyDescent="0.3">
      <c r="A174" s="28"/>
      <c r="B174" s="29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customHeight="1" x14ac:dyDescent="0.3">
      <c r="A175" s="28"/>
      <c r="B175" s="29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customHeight="1" x14ac:dyDescent="0.3">
      <c r="A176" s="28"/>
      <c r="B176" s="29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customHeight="1" x14ac:dyDescent="0.3">
      <c r="A177" s="28"/>
      <c r="B177" s="29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customHeight="1" x14ac:dyDescent="0.3">
      <c r="A178" s="28"/>
      <c r="B178" s="29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customHeight="1" x14ac:dyDescent="0.3">
      <c r="A179" s="28"/>
      <c r="B179" s="29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customHeight="1" x14ac:dyDescent="0.3">
      <c r="A180" s="28"/>
      <c r="B180" s="29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customHeight="1" x14ac:dyDescent="0.3">
      <c r="A181" s="28"/>
      <c r="B181" s="29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customHeight="1" x14ac:dyDescent="0.3">
      <c r="A182" s="28"/>
      <c r="B182" s="29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customHeight="1" x14ac:dyDescent="0.3">
      <c r="A183" s="28"/>
      <c r="B183" s="29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customHeight="1" x14ac:dyDescent="0.3">
      <c r="A184" s="28"/>
      <c r="B184" s="29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customHeight="1" x14ac:dyDescent="0.3">
      <c r="A185" s="28"/>
      <c r="B185" s="29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customHeight="1" x14ac:dyDescent="0.3">
      <c r="A186" s="28"/>
      <c r="B186" s="29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customHeight="1" x14ac:dyDescent="0.3">
      <c r="A187" s="28"/>
      <c r="B187" s="29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customHeight="1" x14ac:dyDescent="0.3">
      <c r="A188" s="28"/>
      <c r="B188" s="29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customHeight="1" x14ac:dyDescent="0.3">
      <c r="A189" s="28"/>
      <c r="B189" s="29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customHeight="1" x14ac:dyDescent="0.3">
      <c r="A190" s="28"/>
      <c r="B190" s="29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customHeight="1" x14ac:dyDescent="0.3">
      <c r="A191" s="28"/>
      <c r="B191" s="29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customHeight="1" x14ac:dyDescent="0.3">
      <c r="A192" s="28"/>
      <c r="B192" s="29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customHeight="1" x14ac:dyDescent="0.3">
      <c r="A193" s="28"/>
      <c r="B193" s="29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customHeight="1" x14ac:dyDescent="0.3">
      <c r="A194" s="28"/>
      <c r="B194" s="29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customHeight="1" x14ac:dyDescent="0.3">
      <c r="A195" s="28"/>
      <c r="B195" s="29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customHeight="1" x14ac:dyDescent="0.3">
      <c r="A196" s="28"/>
      <c r="B196" s="29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customHeight="1" x14ac:dyDescent="0.3">
      <c r="A197" s="28"/>
      <c r="B197" s="29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customHeight="1" x14ac:dyDescent="0.3">
      <c r="A198" s="28"/>
      <c r="B198" s="29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customHeight="1" x14ac:dyDescent="0.3">
      <c r="A199" s="28"/>
      <c r="B199" s="29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customHeight="1" x14ac:dyDescent="0.3">
      <c r="A200" s="28"/>
      <c r="B200" s="29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customHeight="1" x14ac:dyDescent="0.3">
      <c r="A201" s="28"/>
      <c r="B201" s="29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customHeight="1" x14ac:dyDescent="0.3">
      <c r="A202" s="28"/>
      <c r="B202" s="29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customHeight="1" x14ac:dyDescent="0.3">
      <c r="A203" s="28"/>
      <c r="B203" s="29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customHeight="1" x14ac:dyDescent="0.3">
      <c r="A204" s="28"/>
      <c r="B204" s="29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customHeight="1" x14ac:dyDescent="0.3">
      <c r="A205" s="28"/>
      <c r="B205" s="29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customHeight="1" x14ac:dyDescent="0.3">
      <c r="A206" s="28"/>
      <c r="B206" s="29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customHeight="1" x14ac:dyDescent="0.3">
      <c r="A207" s="28"/>
      <c r="B207" s="29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customHeight="1" x14ac:dyDescent="0.3">
      <c r="A208" s="28"/>
      <c r="B208" s="29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customHeight="1" x14ac:dyDescent="0.3">
      <c r="A209" s="28"/>
      <c r="B209" s="29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customHeight="1" x14ac:dyDescent="0.3">
      <c r="A210" s="28"/>
      <c r="B210" s="29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customHeight="1" x14ac:dyDescent="0.3">
      <c r="A211" s="28"/>
      <c r="B211" s="29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customHeight="1" x14ac:dyDescent="0.3">
      <c r="A212" s="28"/>
      <c r="B212" s="29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customHeight="1" x14ac:dyDescent="0.3">
      <c r="A213" s="28"/>
      <c r="B213" s="29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customHeight="1" x14ac:dyDescent="0.3">
      <c r="A214" s="28"/>
      <c r="B214" s="29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customHeight="1" x14ac:dyDescent="0.3">
      <c r="A215" s="28"/>
      <c r="B215" s="29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customHeight="1" x14ac:dyDescent="0.3">
      <c r="A216" s="28"/>
      <c r="B216" s="29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customHeight="1" x14ac:dyDescent="0.3">
      <c r="A217" s="28"/>
      <c r="B217" s="29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customHeight="1" x14ac:dyDescent="0.3">
      <c r="A218" s="28"/>
      <c r="B218" s="29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customHeight="1" x14ac:dyDescent="0.3">
      <c r="A219" s="28"/>
      <c r="B219" s="29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customHeight="1" x14ac:dyDescent="0.3">
      <c r="A220" s="28"/>
      <c r="B220" s="29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customHeight="1" x14ac:dyDescent="0.3">
      <c r="A221" s="28"/>
      <c r="B221" s="29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customHeight="1" x14ac:dyDescent="0.3">
      <c r="A222" s="28"/>
      <c r="B222" s="29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customHeight="1" x14ac:dyDescent="0.3">
      <c r="A223" s="28"/>
      <c r="B223" s="29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customHeight="1" x14ac:dyDescent="0.3">
      <c r="A224" s="28"/>
      <c r="B224" s="29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customHeight="1" x14ac:dyDescent="0.3">
      <c r="A225" s="28"/>
      <c r="B225" s="29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3">
      <c r="A226" s="28"/>
      <c r="B226" s="29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3">
      <c r="A227" s="28"/>
      <c r="B227" s="29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3">
      <c r="A228" s="28"/>
      <c r="B228" s="29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customHeight="1" x14ac:dyDescent="0.3">
      <c r="A229" s="28"/>
      <c r="B229" s="29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 x14ac:dyDescent="0.3">
      <c r="A230" s="28"/>
      <c r="B230" s="29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customHeight="1" x14ac:dyDescent="0.3">
      <c r="A231" s="28"/>
      <c r="B231" s="29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customHeight="1" x14ac:dyDescent="0.3">
      <c r="A232" s="28"/>
      <c r="B232" s="29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customHeight="1" x14ac:dyDescent="0.3">
      <c r="A233" s="28"/>
      <c r="B233" s="29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customHeight="1" x14ac:dyDescent="0.3">
      <c r="A234" s="28"/>
      <c r="B234" s="29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customHeight="1" x14ac:dyDescent="0.3">
      <c r="A235" s="28"/>
      <c r="B235" s="29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customHeight="1" x14ac:dyDescent="0.3">
      <c r="A236" s="28"/>
      <c r="B236" s="29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1:A2"/>
    <mergeCell ref="B1:G1"/>
    <mergeCell ref="H1:H2"/>
    <mergeCell ref="I1:I2"/>
  </mergeCells>
  <pageMargins left="0.7" right="0.7" top="0.75" bottom="0.75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00"/>
  <sheetViews>
    <sheetView workbookViewId="0"/>
  </sheetViews>
  <sheetFormatPr baseColWidth="10" defaultColWidth="12.6640625" defaultRowHeight="15" customHeight="1" x14ac:dyDescent="0.3"/>
  <cols>
    <col min="1" max="1" width="26.1640625" customWidth="1"/>
    <col min="2" max="2" width="11.5" customWidth="1"/>
    <col min="3" max="3" width="21" customWidth="1"/>
    <col min="4" max="4" width="16.5" customWidth="1"/>
    <col min="5" max="6" width="10" customWidth="1"/>
    <col min="7" max="24" width="9.4140625" customWidth="1"/>
  </cols>
  <sheetData>
    <row r="1" spans="1:24" ht="20" x14ac:dyDescent="0.3">
      <c r="A1" s="24" t="s">
        <v>761</v>
      </c>
      <c r="B1" s="24" t="s">
        <v>375</v>
      </c>
      <c r="C1" s="24" t="s">
        <v>762</v>
      </c>
      <c r="D1" s="24" t="s">
        <v>760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28" x14ac:dyDescent="0.3">
      <c r="A2" s="31" t="s">
        <v>174</v>
      </c>
      <c r="B2" s="32">
        <v>223</v>
      </c>
      <c r="C2" s="33">
        <v>6722</v>
      </c>
      <c r="D2" s="33">
        <f t="shared" ref="D2:D24" si="0">B2*C2</f>
        <v>1499006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28" x14ac:dyDescent="0.3">
      <c r="A3" s="31" t="s">
        <v>175</v>
      </c>
      <c r="B3" s="32">
        <v>19</v>
      </c>
      <c r="C3" s="33">
        <v>13680</v>
      </c>
      <c r="D3" s="33">
        <f t="shared" si="0"/>
        <v>259920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x14ac:dyDescent="0.3">
      <c r="A4" s="31" t="s">
        <v>187</v>
      </c>
      <c r="B4" s="32">
        <v>170</v>
      </c>
      <c r="C4" s="33">
        <v>3000</v>
      </c>
      <c r="D4" s="33">
        <f t="shared" si="0"/>
        <v>510000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x14ac:dyDescent="0.3">
      <c r="A5" s="31" t="s">
        <v>763</v>
      </c>
      <c r="B5" s="32">
        <v>158</v>
      </c>
      <c r="C5" s="33">
        <v>6683</v>
      </c>
      <c r="D5" s="33">
        <f t="shared" si="0"/>
        <v>1055914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x14ac:dyDescent="0.3">
      <c r="A6" s="31" t="s">
        <v>764</v>
      </c>
      <c r="B6" s="32">
        <v>39</v>
      </c>
      <c r="C6" s="33">
        <v>6447</v>
      </c>
      <c r="D6" s="33">
        <f t="shared" si="0"/>
        <v>251433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">
      <c r="A7" s="34" t="s">
        <v>765</v>
      </c>
      <c r="B7" s="32">
        <v>147</v>
      </c>
      <c r="C7" s="33">
        <v>5523</v>
      </c>
      <c r="D7" s="33">
        <f t="shared" si="0"/>
        <v>811881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x14ac:dyDescent="0.3">
      <c r="A8" s="34" t="s">
        <v>766</v>
      </c>
      <c r="B8" s="32">
        <v>6</v>
      </c>
      <c r="C8" s="33">
        <v>5500</v>
      </c>
      <c r="D8" s="33">
        <f t="shared" si="0"/>
        <v>33000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x14ac:dyDescent="0.3">
      <c r="A9" s="31" t="s">
        <v>767</v>
      </c>
      <c r="B9" s="32">
        <v>1761</v>
      </c>
      <c r="C9" s="33">
        <v>230</v>
      </c>
      <c r="D9" s="33">
        <f t="shared" si="0"/>
        <v>405030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x14ac:dyDescent="0.3">
      <c r="A10" s="31" t="s">
        <v>768</v>
      </c>
      <c r="B10" s="32">
        <v>2688</v>
      </c>
      <c r="C10" s="33">
        <v>262</v>
      </c>
      <c r="D10" s="33">
        <f t="shared" si="0"/>
        <v>704256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x14ac:dyDescent="0.3">
      <c r="A11" s="31" t="s">
        <v>195</v>
      </c>
      <c r="B11" s="32">
        <v>685</v>
      </c>
      <c r="C11" s="33">
        <v>6400</v>
      </c>
      <c r="D11" s="33">
        <f t="shared" si="0"/>
        <v>4384000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x14ac:dyDescent="0.3">
      <c r="A12" s="31" t="s">
        <v>769</v>
      </c>
      <c r="B12" s="32">
        <v>316</v>
      </c>
      <c r="C12" s="33">
        <v>7000</v>
      </c>
      <c r="D12" s="33">
        <f t="shared" si="0"/>
        <v>2212000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x14ac:dyDescent="0.3">
      <c r="A13" s="31" t="s">
        <v>770</v>
      </c>
      <c r="B13" s="32">
        <v>733</v>
      </c>
      <c r="C13" s="33">
        <v>11150</v>
      </c>
      <c r="D13" s="33">
        <f t="shared" si="0"/>
        <v>8172950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4" x14ac:dyDescent="0.3">
      <c r="A14" s="31" t="s">
        <v>771</v>
      </c>
      <c r="B14" s="32">
        <v>169</v>
      </c>
      <c r="C14" s="33">
        <v>16202</v>
      </c>
      <c r="D14" s="33">
        <f t="shared" si="0"/>
        <v>2738138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x14ac:dyDescent="0.3">
      <c r="A15" s="31" t="s">
        <v>772</v>
      </c>
      <c r="B15" s="32">
        <v>1671</v>
      </c>
      <c r="C15" s="33">
        <v>178</v>
      </c>
      <c r="D15" s="33">
        <f t="shared" si="0"/>
        <v>297438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x14ac:dyDescent="0.3">
      <c r="A16" s="31" t="s">
        <v>178</v>
      </c>
      <c r="B16" s="32">
        <v>42</v>
      </c>
      <c r="C16" s="33">
        <v>214</v>
      </c>
      <c r="D16" s="33">
        <f t="shared" si="0"/>
        <v>8988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x14ac:dyDescent="0.3">
      <c r="A17" s="31" t="s">
        <v>179</v>
      </c>
      <c r="B17" s="32">
        <v>420</v>
      </c>
      <c r="C17" s="33">
        <v>2769</v>
      </c>
      <c r="D17" s="33">
        <f t="shared" si="0"/>
        <v>1162980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x14ac:dyDescent="0.3">
      <c r="A18" s="31" t="s">
        <v>773</v>
      </c>
      <c r="B18" s="32">
        <v>2720</v>
      </c>
      <c r="C18" s="33">
        <v>1902</v>
      </c>
      <c r="D18" s="33">
        <f t="shared" si="0"/>
        <v>5173440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28" x14ac:dyDescent="0.3">
      <c r="A19" s="31" t="s">
        <v>774</v>
      </c>
      <c r="B19" s="32">
        <v>11</v>
      </c>
      <c r="C19" s="33">
        <v>20000</v>
      </c>
      <c r="D19" s="33">
        <f t="shared" si="0"/>
        <v>220000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28" x14ac:dyDescent="0.3">
      <c r="A20" s="31" t="s">
        <v>775</v>
      </c>
      <c r="B20" s="32">
        <v>149</v>
      </c>
      <c r="C20" s="33">
        <v>20854</v>
      </c>
      <c r="D20" s="33">
        <f t="shared" si="0"/>
        <v>3107246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.75" customHeight="1" x14ac:dyDescent="0.3">
      <c r="A21" s="34" t="s">
        <v>776</v>
      </c>
      <c r="B21" s="32">
        <v>2</v>
      </c>
      <c r="C21" s="33">
        <v>4971</v>
      </c>
      <c r="D21" s="33">
        <f t="shared" si="0"/>
        <v>9942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.75" customHeight="1" x14ac:dyDescent="0.3">
      <c r="A22" s="34" t="s">
        <v>777</v>
      </c>
      <c r="B22" s="32">
        <v>5</v>
      </c>
      <c r="C22" s="33">
        <v>6158</v>
      </c>
      <c r="D22" s="33">
        <f t="shared" si="0"/>
        <v>30790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.75" customHeight="1" x14ac:dyDescent="0.3">
      <c r="A23" s="34" t="s">
        <v>778</v>
      </c>
      <c r="B23" s="32">
        <v>15</v>
      </c>
      <c r="C23" s="33">
        <v>6206</v>
      </c>
      <c r="D23" s="33">
        <f t="shared" si="0"/>
        <v>93090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.75" customHeight="1" x14ac:dyDescent="0.3">
      <c r="A24" s="34" t="s">
        <v>779</v>
      </c>
      <c r="B24" s="32">
        <v>53</v>
      </c>
      <c r="C24" s="33">
        <v>8250</v>
      </c>
      <c r="D24" s="33">
        <f t="shared" si="0"/>
        <v>437250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.75" customHeight="1" x14ac:dyDescent="0.3">
      <c r="A25" s="32"/>
      <c r="B25" s="32"/>
      <c r="C25" s="32"/>
      <c r="D25" s="32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15.75" customHeight="1" x14ac:dyDescent="0.35">
      <c r="A26" s="32"/>
      <c r="B26" s="32"/>
      <c r="C26" s="32"/>
      <c r="D26" s="35">
        <f>SUM(D2:D24)</f>
        <v>33578692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5.75" customHeight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.75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.75" customHeight="1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.75" customHeigh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.75" customHeight="1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.75" customHeight="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5.75" customHeight="1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.75" customHeight="1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5.75" customHeight="1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ht="15.75" customHeight="1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ht="15.75" customHeight="1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ht="15.75" customHeight="1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5.75" customHeight="1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5.75" customHeight="1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5.75" customHeight="1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5.75" customHeight="1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5.75" customHeight="1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5.75" customHeight="1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5.75" customHeight="1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5.75" customHeight="1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5.75" customHeight="1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15.75" customHeight="1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ht="15.75" customHeight="1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ht="15.75" customHeight="1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ht="15.75" customHeight="1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ht="15.75" customHeight="1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ht="15.75" customHeight="1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ht="15.75" customHeight="1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spans="1:24" ht="15.75" customHeight="1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</row>
    <row r="56" spans="1:24" ht="15.75" customHeight="1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spans="1:24" ht="15.75" customHeight="1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spans="1:24" ht="15.75" customHeight="1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spans="1:24" ht="15.75" customHeight="1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spans="1:24" ht="15.75" customHeight="1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spans="1:24" ht="15.75" customHeight="1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</row>
    <row r="62" spans="1:24" ht="15.75" customHeight="1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</row>
    <row r="63" spans="1:24" ht="15.75" customHeight="1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spans="1:24" ht="15.75" customHeight="1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spans="1:24" ht="15.75" customHeight="1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</row>
    <row r="66" spans="1:24" ht="15.75" customHeight="1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spans="1:24" ht="15.75" customHeigh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spans="1:24" ht="15.75" customHeigh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spans="1:24" ht="15.75" customHeight="1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spans="1:24" ht="15.75" customHeight="1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spans="1:24" ht="15.75" customHeight="1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spans="1:24" ht="15.75" customHeight="1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spans="1:24" ht="15.75" customHeight="1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spans="1:24" ht="15.75" customHeight="1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spans="1:24" ht="15.75" customHeight="1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spans="1:24" ht="15.75" customHeight="1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spans="1:24" ht="15.75" customHeight="1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spans="1:24" ht="15.75" customHeight="1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spans="1:24" ht="15.75" customHeight="1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spans="1:24" ht="15.75" customHeight="1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spans="1:24" ht="15.75" customHeight="1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spans="1:24" ht="15.75" customHeight="1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  <row r="83" spans="1:24" ht="15.75" customHeight="1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</row>
    <row r="84" spans="1:24" ht="15.75" customHeight="1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</row>
    <row r="85" spans="1:24" ht="15.75" customHeight="1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</row>
    <row r="86" spans="1:24" ht="15.75" customHeight="1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87" spans="1:24" ht="15.75" customHeight="1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</row>
    <row r="88" spans="1:24" ht="15.75" customHeight="1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</row>
    <row r="89" spans="1:24" ht="15.75" customHeight="1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</row>
    <row r="90" spans="1:24" ht="15.75" customHeight="1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</row>
    <row r="91" spans="1:24" ht="15.75" customHeight="1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</row>
    <row r="92" spans="1:24" ht="15.75" customHeight="1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</row>
    <row r="93" spans="1:24" ht="15.75" customHeight="1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</row>
    <row r="94" spans="1:24" ht="15.75" customHeight="1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</row>
    <row r="95" spans="1:24" ht="15.75" customHeight="1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spans="1:24" ht="15.75" customHeight="1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</row>
    <row r="97" spans="1:24" ht="15.75" customHeight="1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</row>
    <row r="98" spans="1:24" ht="15.75" customHeight="1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</row>
    <row r="99" spans="1:24" ht="15.75" customHeight="1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</row>
    <row r="100" spans="1:24" ht="15.75" customHeight="1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</row>
    <row r="101" spans="1:24" ht="15.75" customHeight="1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ht="15.75" customHeight="1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ht="15.75" customHeight="1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ht="15.75" customHeight="1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ht="15.75" customHeight="1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ht="15.75" customHeight="1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ht="15.75" customHeight="1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ht="15.75" customHeight="1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24" ht="15.75" customHeight="1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24" ht="15.75" customHeight="1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ht="15.75" customHeight="1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</row>
    <row r="112" spans="1:24" ht="15.75" customHeight="1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ht="15.75" customHeight="1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ht="15.75" customHeight="1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ht="15.75" customHeight="1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ht="15.75" customHeight="1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ht="15.75" customHeight="1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</row>
    <row r="118" spans="1:24" ht="15.75" customHeight="1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</row>
    <row r="119" spans="1:24" ht="15.75" customHeight="1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</row>
    <row r="120" spans="1:24" ht="15.75" customHeight="1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</row>
    <row r="121" spans="1:24" ht="15.75" customHeight="1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</row>
    <row r="122" spans="1:24" ht="15.75" customHeight="1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</row>
    <row r="123" spans="1:24" ht="15.75" customHeight="1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</row>
    <row r="124" spans="1:24" ht="15.75" customHeight="1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</row>
    <row r="125" spans="1:24" ht="15.75" customHeight="1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</row>
    <row r="126" spans="1:24" ht="15.75" customHeight="1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</row>
    <row r="127" spans="1:24" ht="15.75" customHeight="1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:24" ht="15.75" customHeight="1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ht="15.75" customHeight="1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24" ht="15.75" customHeight="1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</row>
    <row r="131" spans="1:24" ht="15.75" customHeight="1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ht="15.75" customHeight="1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</row>
    <row r="133" spans="1:24" ht="15.75" customHeight="1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</row>
    <row r="134" spans="1:24" ht="15.75" customHeight="1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:24" ht="15.75" customHeight="1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:24" ht="15.75" customHeight="1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</row>
    <row r="137" spans="1:24" ht="15.75" customHeight="1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</row>
    <row r="138" spans="1:24" ht="15.75" customHeight="1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</row>
    <row r="139" spans="1:24" ht="15.75" customHeight="1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</row>
    <row r="140" spans="1:24" ht="15.75" customHeight="1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ht="15.75" customHeight="1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:24" ht="15.75" customHeight="1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ht="15.75" customHeight="1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</row>
    <row r="144" spans="1:24" ht="15.75" customHeight="1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</row>
    <row r="145" spans="1:24" ht="15.75" customHeight="1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</row>
    <row r="146" spans="1:24" ht="15.75" customHeight="1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</row>
    <row r="147" spans="1:24" ht="15.75" customHeight="1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:24" ht="15.75" customHeight="1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:24" ht="15.75" customHeight="1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</row>
    <row r="150" spans="1:24" ht="15.75" customHeight="1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</row>
    <row r="151" spans="1:24" ht="15.75" customHeight="1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ht="15.75" customHeight="1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</row>
    <row r="153" spans="1:24" ht="15.75" customHeight="1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</row>
    <row r="154" spans="1:24" ht="15.75" customHeight="1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:24" ht="15.75" customHeight="1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:24" ht="15.75" customHeight="1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:24" ht="15.75" customHeight="1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ht="15.75" customHeight="1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ht="15.75" customHeight="1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ht="15.75" customHeight="1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ht="15.75" customHeight="1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ht="15.75" customHeight="1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ht="15.75" customHeight="1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ht="15.75" customHeight="1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ht="15.75" customHeight="1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ht="15.75" customHeight="1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ht="15.75" customHeight="1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ht="15.75" customHeight="1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ht="15.75" customHeight="1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ht="15.75" customHeight="1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ht="15.75" customHeight="1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ht="15.75" customHeight="1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ht="15.75" customHeight="1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ht="15.75" customHeight="1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ht="15.75" customHeight="1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ht="15.75" customHeight="1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ht="15.75" customHeight="1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ht="15.75" customHeight="1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ht="15.75" customHeight="1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ht="15.75" customHeight="1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ht="15.75" customHeight="1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ht="15.75" customHeight="1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ht="15.75" customHeight="1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ht="15.75" customHeight="1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ht="15.75" customHeight="1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ht="15.75" customHeight="1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ht="15.75" customHeight="1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ht="15.75" customHeight="1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ht="15.75" customHeight="1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ht="15.75" customHeight="1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ht="15.75" customHeight="1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ht="15.75" customHeight="1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ht="15.75" customHeight="1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ht="15.75" customHeight="1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ht="15.75" customHeight="1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ht="15.75" customHeight="1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ht="15.75" customHeight="1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ht="15.75" customHeight="1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ht="15.75" customHeight="1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ht="15.75" customHeight="1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ht="15.75" customHeight="1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ht="15.75" customHeight="1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ht="15.75" customHeight="1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ht="15.75" customHeight="1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ht="15.75" customHeight="1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ht="15.75" customHeight="1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ht="15.75" customHeight="1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ht="15.75" customHeight="1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ht="15.75" customHeight="1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ht="15.75" customHeight="1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ht="15.75" customHeight="1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ht="15.75" customHeight="1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ht="15.75" customHeight="1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ht="15.75" customHeight="1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ht="15.75" customHeight="1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ht="15.75" customHeight="1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ht="15.75" customHeight="1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ht="15.75" customHeight="1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ht="15.75" customHeight="1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ht="15.75" customHeight="1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ht="15.75" customHeight="1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ht="15.75" customHeight="1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ht="15.75" customHeight="1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ht="15.75" customHeight="1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ht="15.75" customHeight="1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ht="15.75" customHeight="1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ht="15.75" customHeight="1" x14ac:dyDescent="0.3"/>
    <row r="228" spans="1:24" ht="15.75" customHeight="1" x14ac:dyDescent="0.3"/>
    <row r="229" spans="1:24" ht="15.75" customHeight="1" x14ac:dyDescent="0.3"/>
    <row r="230" spans="1:24" ht="15.75" customHeight="1" x14ac:dyDescent="0.3"/>
    <row r="231" spans="1:24" ht="15.75" customHeight="1" x14ac:dyDescent="0.3"/>
    <row r="232" spans="1:24" ht="15.75" customHeight="1" x14ac:dyDescent="0.3"/>
    <row r="233" spans="1:24" ht="15.75" customHeight="1" x14ac:dyDescent="0.3"/>
    <row r="234" spans="1:24" ht="15.75" customHeight="1" x14ac:dyDescent="0.3"/>
    <row r="235" spans="1:24" ht="15.75" customHeight="1" x14ac:dyDescent="0.3"/>
    <row r="236" spans="1:24" ht="15.75" customHeight="1" x14ac:dyDescent="0.3"/>
    <row r="237" spans="1:24" ht="15.75" customHeight="1" x14ac:dyDescent="0.3"/>
    <row r="238" spans="1:24" ht="15.75" customHeight="1" x14ac:dyDescent="0.3"/>
    <row r="239" spans="1:24" ht="15.75" customHeight="1" x14ac:dyDescent="0.3"/>
    <row r="240" spans="1:2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Diagnostico</vt:lpstr>
      <vt:lpstr>Cantidad de cajas</vt:lpstr>
      <vt:lpstr>Relación de gastos de archivo</vt:lpstr>
      <vt:lpstr>Diagnostico!OLE_LINK1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Gabriel</cp:lastModifiedBy>
  <dcterms:modified xsi:type="dcterms:W3CDTF">2023-05-08T14:49:11Z</dcterms:modified>
</cp:coreProperties>
</file>