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GULACION\Desktop\SIGES PARA CARGAR\SIGES No. 28 (        )\Estrategico\Gestión del Capital Humano\Talento Humano\Formatos\Reemplazar\"/>
    </mc:Choice>
  </mc:AlternateContent>
  <xr:revisionPtr revIDLastSave="0" documentId="13_ncr:1_{DD44AE62-39AB-41F8-A777-6438D7AF335A}" xr6:coauthVersionLast="47" xr6:coauthVersionMax="47" xr10:uidLastSave="{00000000-0000-0000-0000-000000000000}"/>
  <bookViews>
    <workbookView xWindow="-110" yWindow="-110" windowWidth="19420" windowHeight="10420" tabRatio="675" firstSheet="2" activeTab="2" xr2:uid="{D672FFE8-11B4-4942-8B90-82A3D63CC695}"/>
  </bookViews>
  <sheets>
    <sheet name="Hoja2" sheetId="2" state="hidden" r:id="rId1"/>
    <sheet name="Vacaciones" sheetId="1" state="hidden" r:id="rId2"/>
    <sheet name="SH-F09 " sheetId="21" r:id="rId3"/>
    <sheet name="SUB. ACUE. Y ALC." sheetId="18" state="hidden" r:id="rId4"/>
    <sheet name="DIRECCION ACT COMPL" sheetId="6" state="hidden" r:id="rId5"/>
    <sheet name="DIRECCIÓN ADM FINANCIERA" sheetId="7" state="hidden" r:id="rId6"/>
    <sheet name="DIRECCIÓN DE ASEO" sheetId="8" state="hidden" r:id="rId7"/>
    <sheet name="DIRECCIÓN DE C.H" sheetId="9" state="hidden" r:id="rId8"/>
    <sheet name="DIRECCIÓN ALUMBRADO" sheetId="10" state="hidden" r:id="rId9"/>
    <sheet name="COMUNICACIONES" sheetId="11" state="hidden" r:id="rId10"/>
    <sheet name="JURIDICA" sheetId="12" state="hidden" r:id="rId11"/>
    <sheet name="REGULACIÓN" sheetId="13" state="hidden" r:id="rId12"/>
    <sheet name="S. GENERAL" sheetId="14" state="hidden" r:id="rId13"/>
    <sheet name="COMERCIAL" sheetId="15" state="hidden" r:id="rId14"/>
    <sheet name="PROYECTO" sheetId="16" state="hidden" r:id="rId15"/>
    <sheet name="GERENCIA" sheetId="17" state="hidden" r:id="rId16"/>
    <sheet name="Vacaciones SEP" sheetId="5" state="hidden" r:id="rId17"/>
  </sheets>
  <externalReferences>
    <externalReference r:id="rId18"/>
  </externalReferences>
  <definedNames>
    <definedName name="_xlnm._FilterDatabase" localSheetId="13" hidden="1">COMERCIAL!$A$6:$AX$118</definedName>
    <definedName name="_xlnm._FilterDatabase" localSheetId="9" hidden="1">COMUNICACIONES!$A$6:$AX$14</definedName>
    <definedName name="_xlnm._FilterDatabase" localSheetId="4" hidden="1">'DIRECCION ACT COMPL'!$A$6:$AX$24</definedName>
    <definedName name="_xlnm._FilterDatabase" localSheetId="5" hidden="1">'DIRECCIÓN ADM FINANCIERA'!$A$6:$AX$21</definedName>
    <definedName name="_xlnm._FilterDatabase" localSheetId="8" hidden="1">'DIRECCIÓN ALUMBRADO'!$A$6:$AX$13</definedName>
    <definedName name="_xlnm._FilterDatabase" localSheetId="6" hidden="1">'DIRECCIÓN DE ASEO'!$A$6:$AX$31</definedName>
    <definedName name="_xlnm._FilterDatabase" localSheetId="7" hidden="1">'DIRECCIÓN DE C.H'!$A$6:$AX$16</definedName>
    <definedName name="_xlnm._FilterDatabase" localSheetId="15" hidden="1">GERENCIA!$A$6:$AX$9</definedName>
    <definedName name="_xlnm._FilterDatabase" localSheetId="10" hidden="1">JURIDICA!$A$6:$AX$15</definedName>
    <definedName name="_xlnm._FilterDatabase" localSheetId="14" hidden="1">PROYECTO!$A$6:$AX$22</definedName>
    <definedName name="_xlnm._FilterDatabase" localSheetId="11" hidden="1">REGULACIÓN!$A$6:$AX$13</definedName>
    <definedName name="_xlnm._FilterDatabase" localSheetId="12" hidden="1">'S. GENERAL'!$A$6:$AX$21</definedName>
    <definedName name="_xlnm._FilterDatabase" localSheetId="2" hidden="1">'SH-F09 '!$A$10:$AY$500</definedName>
    <definedName name="_xlnm._FilterDatabase" localSheetId="3" hidden="1">'SUB. ACUE. Y ALC.'!$A$6:$AX$188</definedName>
    <definedName name="_xlnm._FilterDatabase" localSheetId="16" hidden="1">'Vacaciones SEP'!$A$6:$AX$446</definedName>
    <definedName name="_xlnm.Print_Area" localSheetId="2">'SH-F09 '!$A$7:$AF$508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499" i="21" l="1"/>
  <c r="Y499" i="21" l="1"/>
  <c r="Z499" i="21" l="1"/>
  <c r="AA499" i="21"/>
  <c r="AD499" i="21"/>
  <c r="AE499" i="21" l="1"/>
  <c r="AB499" i="21"/>
  <c r="M7" i="7"/>
  <c r="N7" i="7"/>
  <c r="M8" i="13"/>
  <c r="N8" i="13"/>
  <c r="M8" i="12"/>
  <c r="N8" i="12"/>
  <c r="M10" i="13"/>
  <c r="N10" i="13"/>
  <c r="M107" i="15"/>
  <c r="N108" i="15"/>
  <c r="M20" i="7"/>
  <c r="N20" i="7"/>
  <c r="N45" i="15"/>
  <c r="M7" i="12"/>
  <c r="M8" i="8"/>
  <c r="I188" i="18"/>
  <c r="F188" i="18"/>
  <c r="I187" i="18"/>
  <c r="H187" i="18" s="1"/>
  <c r="F187" i="18"/>
  <c r="I186" i="18"/>
  <c r="F186" i="18"/>
  <c r="I185" i="18"/>
  <c r="K185" i="18" s="1"/>
  <c r="F185" i="18"/>
  <c r="I184" i="18"/>
  <c r="K184" i="18" s="1"/>
  <c r="F184" i="18"/>
  <c r="I183" i="18"/>
  <c r="F183" i="18"/>
  <c r="I182" i="18"/>
  <c r="K182" i="18" s="1"/>
  <c r="F182" i="18"/>
  <c r="I181" i="18"/>
  <c r="F181" i="18"/>
  <c r="I180" i="18"/>
  <c r="F180" i="18"/>
  <c r="I179" i="18"/>
  <c r="K179" i="18" s="1"/>
  <c r="F179" i="18"/>
  <c r="I178" i="18"/>
  <c r="F178" i="18"/>
  <c r="I177" i="18"/>
  <c r="K177" i="18" s="1"/>
  <c r="F177" i="18"/>
  <c r="I176" i="18"/>
  <c r="F176" i="18"/>
  <c r="I175" i="18"/>
  <c r="F175" i="18"/>
  <c r="I174" i="18"/>
  <c r="J174" i="18" s="1"/>
  <c r="F174" i="18"/>
  <c r="I173" i="18"/>
  <c r="F173" i="18"/>
  <c r="I172" i="18"/>
  <c r="F172" i="18"/>
  <c r="I171" i="18"/>
  <c r="F171" i="18"/>
  <c r="I170" i="18"/>
  <c r="J170" i="18" s="1"/>
  <c r="F170" i="18"/>
  <c r="I169" i="18"/>
  <c r="F169" i="18"/>
  <c r="I168" i="18"/>
  <c r="H168" i="18" s="1"/>
  <c r="F168" i="18"/>
  <c r="I167" i="18"/>
  <c r="H167" i="18" s="1"/>
  <c r="F167" i="18"/>
  <c r="I166" i="18"/>
  <c r="J166" i="18" s="1"/>
  <c r="F166" i="18"/>
  <c r="I165" i="18"/>
  <c r="F165" i="18"/>
  <c r="I163" i="18"/>
  <c r="H163" i="18" s="1"/>
  <c r="F163" i="18"/>
  <c r="I162" i="18"/>
  <c r="K162" i="18" s="1"/>
  <c r="F162" i="18"/>
  <c r="I161" i="18"/>
  <c r="K161" i="18" s="1"/>
  <c r="F161" i="18"/>
  <c r="I160" i="18"/>
  <c r="K160" i="18" s="1"/>
  <c r="F160" i="18"/>
  <c r="I159" i="18"/>
  <c r="F159" i="18"/>
  <c r="I158" i="18"/>
  <c r="K158" i="18" s="1"/>
  <c r="F158" i="18"/>
  <c r="I157" i="18"/>
  <c r="H157" i="18" s="1"/>
  <c r="F157" i="18"/>
  <c r="I156" i="18"/>
  <c r="K156" i="18" s="1"/>
  <c r="F156" i="18"/>
  <c r="I155" i="18"/>
  <c r="H155" i="18" s="1"/>
  <c r="F155" i="18"/>
  <c r="I154" i="18"/>
  <c r="K154" i="18" s="1"/>
  <c r="F154" i="18"/>
  <c r="I153" i="18"/>
  <c r="H153" i="18" s="1"/>
  <c r="F153" i="18"/>
  <c r="I152" i="18"/>
  <c r="F152" i="18"/>
  <c r="I151" i="18"/>
  <c r="J151" i="18" s="1"/>
  <c r="F151" i="18"/>
  <c r="I150" i="18"/>
  <c r="H150" i="18" s="1"/>
  <c r="F150" i="18"/>
  <c r="I149" i="18"/>
  <c r="H149" i="18" s="1"/>
  <c r="F149" i="18"/>
  <c r="I148" i="18"/>
  <c r="F148" i="18"/>
  <c r="I147" i="18"/>
  <c r="F147" i="18"/>
  <c r="I146" i="18"/>
  <c r="J146" i="18" s="1"/>
  <c r="F146" i="18"/>
  <c r="I145" i="18"/>
  <c r="F145" i="18"/>
  <c r="I144" i="18"/>
  <c r="F144" i="18"/>
  <c r="I143" i="18"/>
  <c r="F143" i="18"/>
  <c r="I142" i="18"/>
  <c r="H142" i="18" s="1"/>
  <c r="F142" i="18"/>
  <c r="I141" i="18"/>
  <c r="F141" i="18"/>
  <c r="I140" i="18"/>
  <c r="F140" i="18"/>
  <c r="I139" i="18"/>
  <c r="F139" i="18"/>
  <c r="I138" i="18"/>
  <c r="F138" i="18"/>
  <c r="I137" i="18"/>
  <c r="F137" i="18"/>
  <c r="I136" i="18"/>
  <c r="J136" i="18" s="1"/>
  <c r="F136" i="18"/>
  <c r="I135" i="18"/>
  <c r="J135" i="18" s="1"/>
  <c r="F135" i="18"/>
  <c r="I134" i="18"/>
  <c r="F134" i="18"/>
  <c r="I133" i="18"/>
  <c r="F133" i="18"/>
  <c r="I132" i="18"/>
  <c r="F132" i="18"/>
  <c r="I131" i="18"/>
  <c r="K131" i="18" s="1"/>
  <c r="F131" i="18"/>
  <c r="I130" i="18"/>
  <c r="F130" i="18"/>
  <c r="I129" i="18"/>
  <c r="J129" i="18" s="1"/>
  <c r="F129" i="18"/>
  <c r="I128" i="18"/>
  <c r="J128" i="18" s="1"/>
  <c r="F128" i="18"/>
  <c r="I127" i="18"/>
  <c r="K127" i="18" s="1"/>
  <c r="F127" i="18"/>
  <c r="I126" i="18"/>
  <c r="K126" i="18" s="1"/>
  <c r="F126" i="18"/>
  <c r="I125" i="18"/>
  <c r="H125" i="18" s="1"/>
  <c r="F125" i="18"/>
  <c r="I124" i="18"/>
  <c r="F124" i="18"/>
  <c r="I123" i="18"/>
  <c r="H123" i="18" s="1"/>
  <c r="F123" i="18"/>
  <c r="I122" i="18"/>
  <c r="F122" i="18"/>
  <c r="I121" i="18"/>
  <c r="J121" i="18" s="1"/>
  <c r="F121" i="18"/>
  <c r="I120" i="18"/>
  <c r="H120" i="18" s="1"/>
  <c r="F120" i="18"/>
  <c r="I119" i="18"/>
  <c r="K119" i="18" s="1"/>
  <c r="F119" i="18"/>
  <c r="I118" i="18"/>
  <c r="K118" i="18" s="1"/>
  <c r="F118" i="18"/>
  <c r="I117" i="18"/>
  <c r="F117" i="18"/>
  <c r="I116" i="18"/>
  <c r="K116" i="18" s="1"/>
  <c r="F116" i="18"/>
  <c r="I115" i="18"/>
  <c r="J115" i="18" s="1"/>
  <c r="F115" i="18"/>
  <c r="I114" i="18"/>
  <c r="F114" i="18"/>
  <c r="I113" i="18"/>
  <c r="F113" i="18"/>
  <c r="I112" i="18"/>
  <c r="J112" i="18" s="1"/>
  <c r="F112" i="18"/>
  <c r="I111" i="18"/>
  <c r="F111" i="18"/>
  <c r="I110" i="18"/>
  <c r="F110" i="18"/>
  <c r="I109" i="18"/>
  <c r="K109" i="18" s="1"/>
  <c r="F109" i="18"/>
  <c r="I108" i="18"/>
  <c r="F108" i="18"/>
  <c r="I107" i="18"/>
  <c r="F107" i="18"/>
  <c r="I106" i="18"/>
  <c r="J106" i="18" s="1"/>
  <c r="F106" i="18"/>
  <c r="I105" i="18"/>
  <c r="F105" i="18"/>
  <c r="I104" i="18"/>
  <c r="H104" i="18" s="1"/>
  <c r="F104" i="18"/>
  <c r="I103" i="18"/>
  <c r="J103" i="18" s="1"/>
  <c r="F103" i="18"/>
  <c r="I102" i="18"/>
  <c r="F102" i="18"/>
  <c r="I101" i="18"/>
  <c r="F101" i="18"/>
  <c r="I100" i="18"/>
  <c r="J100" i="18" s="1"/>
  <c r="F100" i="18"/>
  <c r="I99" i="18"/>
  <c r="F99" i="18"/>
  <c r="I98" i="18"/>
  <c r="H98" i="18" s="1"/>
  <c r="F98" i="18"/>
  <c r="I97" i="18"/>
  <c r="K97" i="18" s="1"/>
  <c r="F97" i="18"/>
  <c r="I96" i="18"/>
  <c r="J96" i="18" s="1"/>
  <c r="F96" i="18"/>
  <c r="I95" i="18"/>
  <c r="K95" i="18" s="1"/>
  <c r="F95" i="18"/>
  <c r="I94" i="18"/>
  <c r="F94" i="18"/>
  <c r="I93" i="18"/>
  <c r="F93" i="18"/>
  <c r="I92" i="18"/>
  <c r="H92" i="18" s="1"/>
  <c r="F92" i="18"/>
  <c r="I91" i="18"/>
  <c r="K91" i="18" s="1"/>
  <c r="F91" i="18"/>
  <c r="I90" i="18"/>
  <c r="K90" i="18" s="1"/>
  <c r="F90" i="18"/>
  <c r="I89" i="18"/>
  <c r="F89" i="18"/>
  <c r="I88" i="18"/>
  <c r="K88" i="18" s="1"/>
  <c r="F88" i="18"/>
  <c r="I87" i="18"/>
  <c r="F87" i="18"/>
  <c r="I86" i="18"/>
  <c r="H86" i="18" s="1"/>
  <c r="F86" i="18"/>
  <c r="I85" i="18"/>
  <c r="F85" i="18"/>
  <c r="I84" i="18"/>
  <c r="H84" i="18" s="1"/>
  <c r="F84" i="18"/>
  <c r="I83" i="18"/>
  <c r="F83" i="18"/>
  <c r="I82" i="18"/>
  <c r="F82" i="18"/>
  <c r="I81" i="18"/>
  <c r="K81" i="18" s="1"/>
  <c r="F81" i="18"/>
  <c r="I80" i="18"/>
  <c r="F80" i="18"/>
  <c r="I79" i="18"/>
  <c r="H79" i="18" s="1"/>
  <c r="F79" i="18"/>
  <c r="I78" i="18"/>
  <c r="K78" i="18" s="1"/>
  <c r="F78" i="18"/>
  <c r="I77" i="18"/>
  <c r="K77" i="18" s="1"/>
  <c r="F77" i="18"/>
  <c r="I76" i="18"/>
  <c r="H76" i="18" s="1"/>
  <c r="F76" i="18"/>
  <c r="I75" i="18"/>
  <c r="K75" i="18" s="1"/>
  <c r="F75" i="18"/>
  <c r="I74" i="18"/>
  <c r="F74" i="18"/>
  <c r="I73" i="18"/>
  <c r="J73" i="18" s="1"/>
  <c r="F73" i="18"/>
  <c r="I72" i="18"/>
  <c r="H72" i="18" s="1"/>
  <c r="F72" i="18"/>
  <c r="I71" i="18"/>
  <c r="H71" i="18" s="1"/>
  <c r="F71" i="18"/>
  <c r="I70" i="18"/>
  <c r="F70" i="18"/>
  <c r="I69" i="18"/>
  <c r="F69" i="18"/>
  <c r="I68" i="18"/>
  <c r="H68" i="18" s="1"/>
  <c r="F68" i="18"/>
  <c r="I67" i="18"/>
  <c r="F67" i="18"/>
  <c r="I66" i="18"/>
  <c r="J66" i="18" s="1"/>
  <c r="F66" i="18"/>
  <c r="I65" i="18"/>
  <c r="H65" i="18" s="1"/>
  <c r="F65" i="18"/>
  <c r="I64" i="18"/>
  <c r="H64" i="18" s="1"/>
  <c r="F64" i="18"/>
  <c r="I63" i="18"/>
  <c r="F63" i="18"/>
  <c r="I62" i="18"/>
  <c r="K62" i="18" s="1"/>
  <c r="F62" i="18"/>
  <c r="I61" i="18"/>
  <c r="J61" i="18" s="1"/>
  <c r="F61" i="18"/>
  <c r="I60" i="18"/>
  <c r="F60" i="18"/>
  <c r="I59" i="18"/>
  <c r="H59" i="18" s="1"/>
  <c r="F59" i="18"/>
  <c r="I58" i="18"/>
  <c r="K58" i="18" s="1"/>
  <c r="F58" i="18"/>
  <c r="I57" i="18"/>
  <c r="J57" i="18" s="1"/>
  <c r="F57" i="18"/>
  <c r="I56" i="18"/>
  <c r="F56" i="18"/>
  <c r="I55" i="18"/>
  <c r="K55" i="18" s="1"/>
  <c r="F55" i="18"/>
  <c r="I54" i="18"/>
  <c r="F54" i="18"/>
  <c r="I53" i="18"/>
  <c r="J53" i="18" s="1"/>
  <c r="F53" i="18"/>
  <c r="I52" i="18"/>
  <c r="F52" i="18"/>
  <c r="I51" i="18"/>
  <c r="F51" i="18"/>
  <c r="I50" i="18"/>
  <c r="J50" i="18" s="1"/>
  <c r="F50" i="18"/>
  <c r="I49" i="18"/>
  <c r="H49" i="18" s="1"/>
  <c r="F49" i="18"/>
  <c r="I48" i="18"/>
  <c r="K48" i="18" s="1"/>
  <c r="F48" i="18"/>
  <c r="I47" i="18"/>
  <c r="F47" i="18"/>
  <c r="I46" i="18"/>
  <c r="H46" i="18" s="1"/>
  <c r="F46" i="18"/>
  <c r="I45" i="18"/>
  <c r="F45" i="18"/>
  <c r="I44" i="18"/>
  <c r="F44" i="18"/>
  <c r="I43" i="18"/>
  <c r="F43" i="18"/>
  <c r="I42" i="18"/>
  <c r="J42" i="18" s="1"/>
  <c r="F42" i="18"/>
  <c r="I41" i="18"/>
  <c r="H41" i="18" s="1"/>
  <c r="F41" i="18"/>
  <c r="I164" i="18"/>
  <c r="H164" i="18" s="1"/>
  <c r="F164" i="18"/>
  <c r="I40" i="18"/>
  <c r="F40" i="18"/>
  <c r="I39" i="18"/>
  <c r="H39" i="18" s="1"/>
  <c r="F39" i="18"/>
  <c r="I38" i="18"/>
  <c r="H38" i="18" s="1"/>
  <c r="F38" i="18"/>
  <c r="I37" i="18"/>
  <c r="J37" i="18" s="1"/>
  <c r="F37" i="18"/>
  <c r="I36" i="18"/>
  <c r="K36" i="18" s="1"/>
  <c r="F36" i="18"/>
  <c r="I35" i="18"/>
  <c r="K35" i="18" s="1"/>
  <c r="F35" i="18"/>
  <c r="I34" i="18"/>
  <c r="F34" i="18"/>
  <c r="I33" i="18"/>
  <c r="K33" i="18" s="1"/>
  <c r="F33" i="18"/>
  <c r="I32" i="18"/>
  <c r="H32" i="18" s="1"/>
  <c r="F32" i="18"/>
  <c r="I31" i="18"/>
  <c r="K31" i="18" s="1"/>
  <c r="F31" i="18"/>
  <c r="I30" i="18"/>
  <c r="H30" i="18" s="1"/>
  <c r="F30" i="18"/>
  <c r="I29" i="18"/>
  <c r="H29" i="18" s="1"/>
  <c r="F29" i="18"/>
  <c r="I28" i="18"/>
  <c r="F28" i="18"/>
  <c r="I27" i="18"/>
  <c r="J27" i="18" s="1"/>
  <c r="F27" i="18"/>
  <c r="I26" i="18"/>
  <c r="K26" i="18" s="1"/>
  <c r="F26" i="18"/>
  <c r="I25" i="18"/>
  <c r="F25" i="18"/>
  <c r="I24" i="18"/>
  <c r="H24" i="18" s="1"/>
  <c r="F24" i="18"/>
  <c r="I23" i="18"/>
  <c r="H23" i="18" s="1"/>
  <c r="F23" i="18"/>
  <c r="I22" i="18"/>
  <c r="K22" i="18" s="1"/>
  <c r="F22" i="18"/>
  <c r="I21" i="18"/>
  <c r="J21" i="18" s="1"/>
  <c r="F21" i="18"/>
  <c r="I20" i="18"/>
  <c r="H20" i="18" s="1"/>
  <c r="F20" i="18"/>
  <c r="I19" i="18"/>
  <c r="J19" i="18" s="1"/>
  <c r="F19" i="18"/>
  <c r="I18" i="18"/>
  <c r="J18" i="18" s="1"/>
  <c r="F18" i="18"/>
  <c r="I17" i="18"/>
  <c r="F17" i="18"/>
  <c r="I16" i="18"/>
  <c r="H16" i="18" s="1"/>
  <c r="F16" i="18"/>
  <c r="I15" i="18"/>
  <c r="J15" i="18" s="1"/>
  <c r="F15" i="18"/>
  <c r="I14" i="18"/>
  <c r="F14" i="18"/>
  <c r="I13" i="18"/>
  <c r="K13" i="18" s="1"/>
  <c r="F13" i="18"/>
  <c r="I12" i="18"/>
  <c r="K12" i="18" s="1"/>
  <c r="F12" i="18"/>
  <c r="I11" i="18"/>
  <c r="J11" i="18" s="1"/>
  <c r="F11" i="18"/>
  <c r="I10" i="18"/>
  <c r="H10" i="18" s="1"/>
  <c r="F10" i="18"/>
  <c r="I9" i="18"/>
  <c r="F9" i="18"/>
  <c r="I8" i="18"/>
  <c r="F8" i="18"/>
  <c r="I7" i="18"/>
  <c r="K7" i="18" s="1"/>
  <c r="F7" i="18"/>
  <c r="I9" i="17"/>
  <c r="J9" i="17" s="1"/>
  <c r="F9" i="17"/>
  <c r="I8" i="17"/>
  <c r="K8" i="17" s="1"/>
  <c r="F8" i="17"/>
  <c r="I7" i="17"/>
  <c r="K7" i="17" s="1"/>
  <c r="F7" i="17"/>
  <c r="I22" i="16"/>
  <c r="J22" i="16" s="1"/>
  <c r="F22" i="16"/>
  <c r="I21" i="16"/>
  <c r="J21" i="16" s="1"/>
  <c r="F21" i="16"/>
  <c r="I20" i="16"/>
  <c r="K20" i="16" s="1"/>
  <c r="F20" i="16"/>
  <c r="I19" i="16"/>
  <c r="J19" i="16" s="1"/>
  <c r="F19" i="16"/>
  <c r="I18" i="16"/>
  <c r="J18" i="16" s="1"/>
  <c r="F18" i="16"/>
  <c r="I17" i="16"/>
  <c r="H17" i="16" s="1"/>
  <c r="F17" i="16"/>
  <c r="I16" i="16"/>
  <c r="F16" i="16"/>
  <c r="I15" i="16"/>
  <c r="K15" i="16" s="1"/>
  <c r="F15" i="16"/>
  <c r="I14" i="16"/>
  <c r="H14" i="16" s="1"/>
  <c r="F14" i="16"/>
  <c r="I13" i="16"/>
  <c r="H13" i="16" s="1"/>
  <c r="F13" i="16"/>
  <c r="I12" i="16"/>
  <c r="H12" i="16" s="1"/>
  <c r="F12" i="16"/>
  <c r="I11" i="16"/>
  <c r="F11" i="16"/>
  <c r="I10" i="16"/>
  <c r="K10" i="16" s="1"/>
  <c r="F10" i="16"/>
  <c r="I9" i="16"/>
  <c r="F9" i="16"/>
  <c r="I8" i="16"/>
  <c r="H8" i="16" s="1"/>
  <c r="F8" i="16"/>
  <c r="I7" i="16"/>
  <c r="K7" i="16" s="1"/>
  <c r="F7" i="16"/>
  <c r="I118" i="15"/>
  <c r="K118" i="15" s="1"/>
  <c r="F118" i="15"/>
  <c r="I117" i="15"/>
  <c r="K117" i="15" s="1"/>
  <c r="F117" i="15"/>
  <c r="I116" i="15"/>
  <c r="J116" i="15" s="1"/>
  <c r="F116" i="15"/>
  <c r="I115" i="15"/>
  <c r="H115" i="15" s="1"/>
  <c r="F115" i="15"/>
  <c r="I114" i="15"/>
  <c r="H114" i="15" s="1"/>
  <c r="F114" i="15"/>
  <c r="I113" i="15"/>
  <c r="F113" i="15"/>
  <c r="I112" i="15"/>
  <c r="K112" i="15" s="1"/>
  <c r="F112" i="15"/>
  <c r="I111" i="15"/>
  <c r="H111" i="15" s="1"/>
  <c r="F111" i="15"/>
  <c r="I110" i="15"/>
  <c r="F110" i="15"/>
  <c r="I109" i="15"/>
  <c r="F109" i="15"/>
  <c r="I108" i="15"/>
  <c r="K108" i="15" s="1"/>
  <c r="F108" i="15"/>
  <c r="I107" i="15"/>
  <c r="K107" i="15" s="1"/>
  <c r="F107" i="15"/>
  <c r="I106" i="15"/>
  <c r="H106" i="15" s="1"/>
  <c r="F106" i="15"/>
  <c r="I105" i="15"/>
  <c r="F105" i="15"/>
  <c r="I104" i="15"/>
  <c r="F104" i="15"/>
  <c r="I103" i="15"/>
  <c r="K103" i="15" s="1"/>
  <c r="F103" i="15"/>
  <c r="I102" i="15"/>
  <c r="H102" i="15" s="1"/>
  <c r="F102" i="15"/>
  <c r="I101" i="15"/>
  <c r="F101" i="15"/>
  <c r="I100" i="15"/>
  <c r="K100" i="15" s="1"/>
  <c r="F100" i="15"/>
  <c r="I99" i="15"/>
  <c r="F99" i="15"/>
  <c r="I98" i="15"/>
  <c r="H98" i="15" s="1"/>
  <c r="F98" i="15"/>
  <c r="I97" i="15"/>
  <c r="F97" i="15"/>
  <c r="I96" i="15"/>
  <c r="K96" i="15" s="1"/>
  <c r="F96" i="15"/>
  <c r="I95" i="15"/>
  <c r="K95" i="15" s="1"/>
  <c r="F95" i="15"/>
  <c r="I94" i="15"/>
  <c r="K94" i="15" s="1"/>
  <c r="F94" i="15"/>
  <c r="I93" i="15"/>
  <c r="K93" i="15" s="1"/>
  <c r="F93" i="15"/>
  <c r="I92" i="15"/>
  <c r="H92" i="15" s="1"/>
  <c r="F92" i="15"/>
  <c r="I91" i="15"/>
  <c r="F91" i="15"/>
  <c r="I90" i="15"/>
  <c r="J90" i="15" s="1"/>
  <c r="F90" i="15"/>
  <c r="I89" i="15"/>
  <c r="F89" i="15"/>
  <c r="I88" i="15"/>
  <c r="K88" i="15" s="1"/>
  <c r="F88" i="15"/>
  <c r="I87" i="15"/>
  <c r="K87" i="15" s="1"/>
  <c r="F87" i="15"/>
  <c r="I86" i="15"/>
  <c r="K86" i="15" s="1"/>
  <c r="F86" i="15"/>
  <c r="I85" i="15"/>
  <c r="J85" i="15" s="1"/>
  <c r="F85" i="15"/>
  <c r="I84" i="15"/>
  <c r="F84" i="15"/>
  <c r="I83" i="15"/>
  <c r="F83" i="15"/>
  <c r="I82" i="15"/>
  <c r="K82" i="15" s="1"/>
  <c r="F82" i="15"/>
  <c r="I81" i="15"/>
  <c r="J81" i="15" s="1"/>
  <c r="F81" i="15"/>
  <c r="I80" i="15"/>
  <c r="K80" i="15" s="1"/>
  <c r="F80" i="15"/>
  <c r="I79" i="15"/>
  <c r="K79" i="15" s="1"/>
  <c r="F79" i="15"/>
  <c r="I78" i="15"/>
  <c r="F78" i="15"/>
  <c r="I77" i="15"/>
  <c r="J77" i="15" s="1"/>
  <c r="F77" i="15"/>
  <c r="I76" i="15"/>
  <c r="H76" i="15" s="1"/>
  <c r="F76" i="15"/>
  <c r="I75" i="15"/>
  <c r="H75" i="15" s="1"/>
  <c r="F75" i="15"/>
  <c r="I74" i="15"/>
  <c r="J74" i="15" s="1"/>
  <c r="F74" i="15"/>
  <c r="I73" i="15"/>
  <c r="F73" i="15"/>
  <c r="I72" i="15"/>
  <c r="J72" i="15" s="1"/>
  <c r="F72" i="15"/>
  <c r="I71" i="15"/>
  <c r="F71" i="15"/>
  <c r="I70" i="15"/>
  <c r="K70" i="15" s="1"/>
  <c r="F70" i="15"/>
  <c r="I69" i="15"/>
  <c r="H69" i="15" s="1"/>
  <c r="F69" i="15"/>
  <c r="I68" i="15"/>
  <c r="F68" i="15"/>
  <c r="I67" i="15"/>
  <c r="K67" i="15" s="1"/>
  <c r="F67" i="15"/>
  <c r="I66" i="15"/>
  <c r="K66" i="15" s="1"/>
  <c r="F66" i="15"/>
  <c r="I65" i="15"/>
  <c r="K65" i="15" s="1"/>
  <c r="F65" i="15"/>
  <c r="I64" i="15"/>
  <c r="J64" i="15" s="1"/>
  <c r="F64" i="15"/>
  <c r="I63" i="15"/>
  <c r="H63" i="15" s="1"/>
  <c r="F63" i="15"/>
  <c r="I62" i="15"/>
  <c r="H62" i="15" s="1"/>
  <c r="F62" i="15"/>
  <c r="I61" i="15"/>
  <c r="H61" i="15" s="1"/>
  <c r="F61" i="15"/>
  <c r="I60" i="15"/>
  <c r="H60" i="15" s="1"/>
  <c r="F60" i="15"/>
  <c r="I59" i="15"/>
  <c r="H59" i="15" s="1"/>
  <c r="F59" i="15"/>
  <c r="I58" i="15"/>
  <c r="K58" i="15" s="1"/>
  <c r="F58" i="15"/>
  <c r="I57" i="15"/>
  <c r="H57" i="15" s="1"/>
  <c r="F57" i="15"/>
  <c r="I56" i="15"/>
  <c r="H56" i="15" s="1"/>
  <c r="F56" i="15"/>
  <c r="I55" i="15"/>
  <c r="F55" i="15"/>
  <c r="I54" i="15"/>
  <c r="H54" i="15" s="1"/>
  <c r="F54" i="15"/>
  <c r="I53" i="15"/>
  <c r="H53" i="15" s="1"/>
  <c r="F53" i="15"/>
  <c r="I52" i="15"/>
  <c r="J52" i="15" s="1"/>
  <c r="F52" i="15"/>
  <c r="I51" i="15"/>
  <c r="F51" i="15"/>
  <c r="I50" i="15"/>
  <c r="H50" i="15" s="1"/>
  <c r="F50" i="15"/>
  <c r="I49" i="15"/>
  <c r="H49" i="15" s="1"/>
  <c r="F49" i="15"/>
  <c r="I48" i="15"/>
  <c r="F48" i="15"/>
  <c r="I47" i="15"/>
  <c r="K47" i="15" s="1"/>
  <c r="F47" i="15"/>
  <c r="I46" i="15"/>
  <c r="H46" i="15" s="1"/>
  <c r="F46" i="15"/>
  <c r="I45" i="15"/>
  <c r="H45" i="15" s="1"/>
  <c r="F45" i="15"/>
  <c r="I44" i="15"/>
  <c r="H44" i="15" s="1"/>
  <c r="F44" i="15"/>
  <c r="I43" i="15"/>
  <c r="H43" i="15" s="1"/>
  <c r="F43" i="15"/>
  <c r="I42" i="15"/>
  <c r="F42" i="15"/>
  <c r="I41" i="15"/>
  <c r="J41" i="15" s="1"/>
  <c r="F41" i="15"/>
  <c r="I40" i="15"/>
  <c r="H40" i="15" s="1"/>
  <c r="F40" i="15"/>
  <c r="I39" i="15"/>
  <c r="H39" i="15" s="1"/>
  <c r="F39" i="15"/>
  <c r="I38" i="15"/>
  <c r="F38" i="15"/>
  <c r="I37" i="15"/>
  <c r="J37" i="15" s="1"/>
  <c r="F37" i="15"/>
  <c r="I36" i="15"/>
  <c r="K36" i="15" s="1"/>
  <c r="F36" i="15"/>
  <c r="I35" i="15"/>
  <c r="H35" i="15" s="1"/>
  <c r="F35" i="15"/>
  <c r="I34" i="15"/>
  <c r="J34" i="15" s="1"/>
  <c r="F34" i="15"/>
  <c r="I33" i="15"/>
  <c r="J33" i="15" s="1"/>
  <c r="F33" i="15"/>
  <c r="I32" i="15"/>
  <c r="F32" i="15"/>
  <c r="I31" i="15"/>
  <c r="J31" i="15" s="1"/>
  <c r="F31" i="15"/>
  <c r="I30" i="15"/>
  <c r="K30" i="15" s="1"/>
  <c r="F30" i="15"/>
  <c r="I29" i="15"/>
  <c r="H29" i="15" s="1"/>
  <c r="F29" i="15"/>
  <c r="I28" i="15"/>
  <c r="F28" i="15"/>
  <c r="I27" i="15"/>
  <c r="F27" i="15"/>
  <c r="I26" i="15"/>
  <c r="J26" i="15" s="1"/>
  <c r="F26" i="15"/>
  <c r="I25" i="15"/>
  <c r="H25" i="15" s="1"/>
  <c r="F25" i="15"/>
  <c r="I24" i="15"/>
  <c r="J24" i="15" s="1"/>
  <c r="F24" i="15"/>
  <c r="I23" i="15"/>
  <c r="J23" i="15" s="1"/>
  <c r="F23" i="15"/>
  <c r="I22" i="15"/>
  <c r="H22" i="15" s="1"/>
  <c r="F22" i="15"/>
  <c r="I21" i="15"/>
  <c r="K21" i="15" s="1"/>
  <c r="F21" i="15"/>
  <c r="I20" i="15"/>
  <c r="H20" i="15" s="1"/>
  <c r="F20" i="15"/>
  <c r="I19" i="15"/>
  <c r="K19" i="15" s="1"/>
  <c r="F19" i="15"/>
  <c r="I18" i="15"/>
  <c r="J18" i="15" s="1"/>
  <c r="F18" i="15"/>
  <c r="I17" i="15"/>
  <c r="K17" i="15" s="1"/>
  <c r="F17" i="15"/>
  <c r="I16" i="15"/>
  <c r="H16" i="15" s="1"/>
  <c r="F16" i="15"/>
  <c r="I15" i="15"/>
  <c r="H15" i="15" s="1"/>
  <c r="F15" i="15"/>
  <c r="I14" i="15"/>
  <c r="J14" i="15" s="1"/>
  <c r="F14" i="15"/>
  <c r="I13" i="15"/>
  <c r="H13" i="15" s="1"/>
  <c r="F13" i="15"/>
  <c r="I12" i="15"/>
  <c r="K12" i="15" s="1"/>
  <c r="F12" i="15"/>
  <c r="I11" i="15"/>
  <c r="H11" i="15" s="1"/>
  <c r="F11" i="15"/>
  <c r="I10" i="15"/>
  <c r="J10" i="15" s="1"/>
  <c r="F10" i="15"/>
  <c r="I9" i="15"/>
  <c r="H9" i="15" s="1"/>
  <c r="F9" i="15"/>
  <c r="I8" i="15"/>
  <c r="F8" i="15"/>
  <c r="I7" i="15"/>
  <c r="J7" i="15" s="1"/>
  <c r="F7" i="15"/>
  <c r="I21" i="14"/>
  <c r="J21" i="14" s="1"/>
  <c r="F21" i="14"/>
  <c r="I20" i="14"/>
  <c r="K20" i="14" s="1"/>
  <c r="F20" i="14"/>
  <c r="I19" i="14"/>
  <c r="F19" i="14"/>
  <c r="I18" i="14"/>
  <c r="J18" i="14" s="1"/>
  <c r="F18" i="14"/>
  <c r="I17" i="14"/>
  <c r="F17" i="14"/>
  <c r="I16" i="14"/>
  <c r="J16" i="14" s="1"/>
  <c r="F16" i="14"/>
  <c r="I15" i="14"/>
  <c r="F15" i="14"/>
  <c r="I14" i="14"/>
  <c r="H14" i="14" s="1"/>
  <c r="F14" i="14"/>
  <c r="I13" i="14"/>
  <c r="J13" i="14" s="1"/>
  <c r="F13" i="14"/>
  <c r="I12" i="14"/>
  <c r="H12" i="14" s="1"/>
  <c r="F12" i="14"/>
  <c r="I11" i="14"/>
  <c r="J11" i="14" s="1"/>
  <c r="F11" i="14"/>
  <c r="I10" i="14"/>
  <c r="F10" i="14"/>
  <c r="I9" i="14"/>
  <c r="K9" i="14" s="1"/>
  <c r="F9" i="14"/>
  <c r="I8" i="14"/>
  <c r="K8" i="14" s="1"/>
  <c r="F8" i="14"/>
  <c r="I7" i="14"/>
  <c r="K7" i="14" s="1"/>
  <c r="F7" i="14"/>
  <c r="I13" i="13"/>
  <c r="K13" i="13" s="1"/>
  <c r="F13" i="13"/>
  <c r="I12" i="13"/>
  <c r="H12" i="13" s="1"/>
  <c r="F12" i="13"/>
  <c r="I11" i="13"/>
  <c r="K11" i="13" s="1"/>
  <c r="F11" i="13"/>
  <c r="I10" i="13"/>
  <c r="F10" i="13"/>
  <c r="I9" i="13"/>
  <c r="J9" i="13" s="1"/>
  <c r="F9" i="13"/>
  <c r="I8" i="13"/>
  <c r="J8" i="13" s="1"/>
  <c r="F8" i="13"/>
  <c r="I7" i="13"/>
  <c r="K7" i="13" s="1"/>
  <c r="F7" i="13"/>
  <c r="I15" i="12"/>
  <c r="H15" i="12" s="1"/>
  <c r="F15" i="12"/>
  <c r="I14" i="12"/>
  <c r="H14" i="12" s="1"/>
  <c r="F14" i="12"/>
  <c r="I13" i="12"/>
  <c r="H13" i="12" s="1"/>
  <c r="F13" i="12"/>
  <c r="I12" i="12"/>
  <c r="K12" i="12" s="1"/>
  <c r="F12" i="12"/>
  <c r="I11" i="12"/>
  <c r="J11" i="12" s="1"/>
  <c r="F11" i="12"/>
  <c r="I10" i="12"/>
  <c r="K10" i="12" s="1"/>
  <c r="F10" i="12"/>
  <c r="I9" i="12"/>
  <c r="J9" i="12" s="1"/>
  <c r="F9" i="12"/>
  <c r="I8" i="12"/>
  <c r="K8" i="12" s="1"/>
  <c r="F8" i="12"/>
  <c r="I7" i="12"/>
  <c r="J7" i="12" s="1"/>
  <c r="F7" i="12"/>
  <c r="I14" i="11"/>
  <c r="H14" i="11" s="1"/>
  <c r="F14" i="11"/>
  <c r="I13" i="11"/>
  <c r="K13" i="11" s="1"/>
  <c r="F13" i="11"/>
  <c r="I12" i="11"/>
  <c r="K12" i="11" s="1"/>
  <c r="F12" i="11"/>
  <c r="I11" i="11"/>
  <c r="F11" i="11"/>
  <c r="I10" i="11"/>
  <c r="H10" i="11" s="1"/>
  <c r="F10" i="11"/>
  <c r="I9" i="11"/>
  <c r="F9" i="11"/>
  <c r="I8" i="11"/>
  <c r="F8" i="11"/>
  <c r="I7" i="11"/>
  <c r="K7" i="11" s="1"/>
  <c r="F7" i="11"/>
  <c r="I13" i="10"/>
  <c r="J13" i="10" s="1"/>
  <c r="F13" i="10"/>
  <c r="I12" i="10"/>
  <c r="H12" i="10" s="1"/>
  <c r="F12" i="10"/>
  <c r="I11" i="10"/>
  <c r="H11" i="10" s="1"/>
  <c r="F11" i="10"/>
  <c r="I10" i="10"/>
  <c r="F10" i="10"/>
  <c r="I9" i="10"/>
  <c r="F9" i="10"/>
  <c r="I8" i="10"/>
  <c r="F8" i="10"/>
  <c r="I7" i="10"/>
  <c r="K7" i="10" s="1"/>
  <c r="F7" i="10"/>
  <c r="I16" i="9"/>
  <c r="F16" i="9"/>
  <c r="I15" i="9"/>
  <c r="F15" i="9"/>
  <c r="I14" i="9"/>
  <c r="J14" i="9" s="1"/>
  <c r="F14" i="9"/>
  <c r="I13" i="9"/>
  <c r="F13" i="9"/>
  <c r="I12" i="9"/>
  <c r="J12" i="9" s="1"/>
  <c r="F12" i="9"/>
  <c r="I11" i="9"/>
  <c r="K11" i="9" s="1"/>
  <c r="F11" i="9"/>
  <c r="I10" i="9"/>
  <c r="K10" i="9" s="1"/>
  <c r="F10" i="9"/>
  <c r="I9" i="9"/>
  <c r="K9" i="9" s="1"/>
  <c r="F9" i="9"/>
  <c r="I8" i="9"/>
  <c r="F8" i="9"/>
  <c r="I7" i="9"/>
  <c r="K7" i="9" s="1"/>
  <c r="F7" i="9"/>
  <c r="I31" i="8"/>
  <c r="F31" i="8"/>
  <c r="I30" i="8"/>
  <c r="K30" i="8" s="1"/>
  <c r="F30" i="8"/>
  <c r="I29" i="8"/>
  <c r="J29" i="8" s="1"/>
  <c r="F29" i="8"/>
  <c r="I28" i="8"/>
  <c r="K28" i="8" s="1"/>
  <c r="F28" i="8"/>
  <c r="I27" i="8"/>
  <c r="K27" i="8" s="1"/>
  <c r="F27" i="8"/>
  <c r="I26" i="8"/>
  <c r="K26" i="8" s="1"/>
  <c r="F26" i="8"/>
  <c r="I25" i="8"/>
  <c r="F25" i="8"/>
  <c r="I24" i="8"/>
  <c r="K24" i="8" s="1"/>
  <c r="F24" i="8"/>
  <c r="I23" i="8"/>
  <c r="J23" i="8" s="1"/>
  <c r="F23" i="8"/>
  <c r="I22" i="8"/>
  <c r="F22" i="8"/>
  <c r="I21" i="8"/>
  <c r="F21" i="8"/>
  <c r="I20" i="8"/>
  <c r="K20" i="8" s="1"/>
  <c r="F20" i="8"/>
  <c r="I19" i="8"/>
  <c r="K19" i="8" s="1"/>
  <c r="F19" i="8"/>
  <c r="I18" i="8"/>
  <c r="J18" i="8" s="1"/>
  <c r="F18" i="8"/>
  <c r="I17" i="8"/>
  <c r="H17" i="8" s="1"/>
  <c r="F17" i="8"/>
  <c r="I16" i="8"/>
  <c r="H16" i="8" s="1"/>
  <c r="F16" i="8"/>
  <c r="I15" i="8"/>
  <c r="F15" i="8"/>
  <c r="I14" i="8"/>
  <c r="K14" i="8" s="1"/>
  <c r="F14" i="8"/>
  <c r="I13" i="8"/>
  <c r="J13" i="8" s="1"/>
  <c r="F13" i="8"/>
  <c r="I12" i="8"/>
  <c r="F12" i="8"/>
  <c r="I11" i="8"/>
  <c r="J11" i="8" s="1"/>
  <c r="F11" i="8"/>
  <c r="I10" i="8"/>
  <c r="H10" i="8" s="1"/>
  <c r="F10" i="8"/>
  <c r="I9" i="8"/>
  <c r="J9" i="8" s="1"/>
  <c r="F9" i="8"/>
  <c r="I8" i="8"/>
  <c r="F8" i="8"/>
  <c r="I7" i="8"/>
  <c r="F7" i="8"/>
  <c r="I21" i="7"/>
  <c r="F21" i="7"/>
  <c r="I20" i="7"/>
  <c r="K20" i="7" s="1"/>
  <c r="F20" i="7"/>
  <c r="I19" i="7"/>
  <c r="F19" i="7"/>
  <c r="I18" i="7"/>
  <c r="K18" i="7" s="1"/>
  <c r="F18" i="7"/>
  <c r="I17" i="7"/>
  <c r="K17" i="7" s="1"/>
  <c r="F17" i="7"/>
  <c r="I16" i="7"/>
  <c r="K16" i="7" s="1"/>
  <c r="F16" i="7"/>
  <c r="I15" i="7"/>
  <c r="K15" i="7" s="1"/>
  <c r="F15" i="7"/>
  <c r="I14" i="7"/>
  <c r="H14" i="7" s="1"/>
  <c r="F14" i="7"/>
  <c r="I13" i="7"/>
  <c r="F13" i="7"/>
  <c r="I12" i="7"/>
  <c r="J12" i="7" s="1"/>
  <c r="F12" i="7"/>
  <c r="I11" i="7"/>
  <c r="K11" i="7" s="1"/>
  <c r="F11" i="7"/>
  <c r="I10" i="7"/>
  <c r="K10" i="7" s="1"/>
  <c r="F10" i="7"/>
  <c r="I9" i="7"/>
  <c r="K9" i="7" s="1"/>
  <c r="F9" i="7"/>
  <c r="I8" i="7"/>
  <c r="H8" i="7" s="1"/>
  <c r="F8" i="7"/>
  <c r="I7" i="7"/>
  <c r="H7" i="7" s="1"/>
  <c r="F7" i="7"/>
  <c r="I24" i="6"/>
  <c r="F24" i="6"/>
  <c r="I23" i="6"/>
  <c r="J23" i="6" s="1"/>
  <c r="F23" i="6"/>
  <c r="I22" i="6"/>
  <c r="F22" i="6"/>
  <c r="I21" i="6"/>
  <c r="F21" i="6"/>
  <c r="I20" i="6"/>
  <c r="J20" i="6" s="1"/>
  <c r="F20" i="6"/>
  <c r="I19" i="6"/>
  <c r="K19" i="6" s="1"/>
  <c r="F19" i="6"/>
  <c r="I18" i="6"/>
  <c r="H18" i="6" s="1"/>
  <c r="F18" i="6"/>
  <c r="I17" i="6"/>
  <c r="F17" i="6"/>
  <c r="I16" i="6"/>
  <c r="K16" i="6" s="1"/>
  <c r="F16" i="6"/>
  <c r="I15" i="6"/>
  <c r="F15" i="6"/>
  <c r="I14" i="6"/>
  <c r="K14" i="6" s="1"/>
  <c r="F14" i="6"/>
  <c r="I13" i="6"/>
  <c r="H13" i="6" s="1"/>
  <c r="F13" i="6"/>
  <c r="I12" i="6"/>
  <c r="H12" i="6" s="1"/>
  <c r="F12" i="6"/>
  <c r="I11" i="6"/>
  <c r="H11" i="6" s="1"/>
  <c r="F11" i="6"/>
  <c r="I10" i="6"/>
  <c r="K10" i="6" s="1"/>
  <c r="F10" i="6"/>
  <c r="I9" i="6"/>
  <c r="K9" i="6" s="1"/>
  <c r="F9" i="6"/>
  <c r="I8" i="6"/>
  <c r="H8" i="6" s="1"/>
  <c r="F8" i="6"/>
  <c r="I7" i="6"/>
  <c r="H7" i="6" s="1"/>
  <c r="F7" i="6"/>
  <c r="N446" i="5"/>
  <c r="M446" i="5"/>
  <c r="I446" i="5"/>
  <c r="K446" i="5" s="1"/>
  <c r="F446" i="5"/>
  <c r="N445" i="5"/>
  <c r="M445" i="5"/>
  <c r="I445" i="5"/>
  <c r="F445" i="5"/>
  <c r="N444" i="5"/>
  <c r="M444" i="5"/>
  <c r="I444" i="5"/>
  <c r="K444" i="5" s="1"/>
  <c r="F444" i="5"/>
  <c r="N443" i="5"/>
  <c r="M443" i="5"/>
  <c r="I443" i="5"/>
  <c r="H443" i="5" s="1"/>
  <c r="F443" i="5"/>
  <c r="N442" i="5"/>
  <c r="M442" i="5"/>
  <c r="I442" i="5"/>
  <c r="H442" i="5" s="1"/>
  <c r="F442" i="5"/>
  <c r="N441" i="5"/>
  <c r="M441" i="5"/>
  <c r="I441" i="5"/>
  <c r="F441" i="5"/>
  <c r="N440" i="5"/>
  <c r="M440" i="5"/>
  <c r="I440" i="5"/>
  <c r="K440" i="5" s="1"/>
  <c r="F440" i="5"/>
  <c r="N439" i="5"/>
  <c r="M439" i="5"/>
  <c r="I439" i="5"/>
  <c r="J439" i="5" s="1"/>
  <c r="F439" i="5"/>
  <c r="N438" i="5"/>
  <c r="M438" i="5"/>
  <c r="I438" i="5"/>
  <c r="K438" i="5" s="1"/>
  <c r="F438" i="5"/>
  <c r="N437" i="5"/>
  <c r="M437" i="5"/>
  <c r="I437" i="5"/>
  <c r="J437" i="5" s="1"/>
  <c r="F437" i="5"/>
  <c r="N436" i="5"/>
  <c r="M436" i="5"/>
  <c r="I436" i="5"/>
  <c r="K436" i="5" s="1"/>
  <c r="F436" i="5"/>
  <c r="N435" i="5"/>
  <c r="M435" i="5"/>
  <c r="I435" i="5"/>
  <c r="H435" i="5" s="1"/>
  <c r="F435" i="5"/>
  <c r="N434" i="5"/>
  <c r="M434" i="5"/>
  <c r="I434" i="5"/>
  <c r="F434" i="5"/>
  <c r="N433" i="5"/>
  <c r="M433" i="5"/>
  <c r="I433" i="5"/>
  <c r="F433" i="5"/>
  <c r="N432" i="5"/>
  <c r="M432" i="5"/>
  <c r="I432" i="5"/>
  <c r="J432" i="5" s="1"/>
  <c r="F432" i="5"/>
  <c r="N431" i="5"/>
  <c r="M431" i="5"/>
  <c r="I431" i="5"/>
  <c r="F431" i="5"/>
  <c r="N430" i="5"/>
  <c r="M430" i="5"/>
  <c r="I430" i="5"/>
  <c r="K430" i="5" s="1"/>
  <c r="F430" i="5"/>
  <c r="N429" i="5"/>
  <c r="M429" i="5"/>
  <c r="I429" i="5"/>
  <c r="J429" i="5" s="1"/>
  <c r="F429" i="5"/>
  <c r="N428" i="5"/>
  <c r="M428" i="5"/>
  <c r="I428" i="5"/>
  <c r="K428" i="5" s="1"/>
  <c r="F428" i="5"/>
  <c r="N427" i="5"/>
  <c r="M427" i="5"/>
  <c r="I427" i="5"/>
  <c r="F427" i="5"/>
  <c r="N426" i="5"/>
  <c r="M426" i="5"/>
  <c r="I426" i="5"/>
  <c r="H426" i="5" s="1"/>
  <c r="F426" i="5"/>
  <c r="N425" i="5"/>
  <c r="M425" i="5"/>
  <c r="I425" i="5"/>
  <c r="F425" i="5"/>
  <c r="I424" i="5"/>
  <c r="K424" i="5" s="1"/>
  <c r="F424" i="5"/>
  <c r="N423" i="5"/>
  <c r="M423" i="5"/>
  <c r="I423" i="5"/>
  <c r="K423" i="5" s="1"/>
  <c r="F423" i="5"/>
  <c r="N422" i="5"/>
  <c r="M422" i="5"/>
  <c r="I422" i="5"/>
  <c r="K422" i="5" s="1"/>
  <c r="F422" i="5"/>
  <c r="N421" i="5"/>
  <c r="M421" i="5"/>
  <c r="I421" i="5"/>
  <c r="H421" i="5" s="1"/>
  <c r="F421" i="5"/>
  <c r="N420" i="5"/>
  <c r="M420" i="5"/>
  <c r="I420" i="5"/>
  <c r="H420" i="5" s="1"/>
  <c r="F420" i="5"/>
  <c r="N419" i="5"/>
  <c r="M419" i="5"/>
  <c r="I419" i="5"/>
  <c r="F419" i="5"/>
  <c r="N418" i="5"/>
  <c r="M418" i="5"/>
  <c r="I418" i="5"/>
  <c r="H418" i="5" s="1"/>
  <c r="F418" i="5"/>
  <c r="N417" i="5"/>
  <c r="M417" i="5"/>
  <c r="I417" i="5"/>
  <c r="H417" i="5" s="1"/>
  <c r="F417" i="5"/>
  <c r="N416" i="5"/>
  <c r="M416" i="5"/>
  <c r="I416" i="5"/>
  <c r="K416" i="5" s="1"/>
  <c r="F416" i="5"/>
  <c r="N415" i="5"/>
  <c r="M415" i="5"/>
  <c r="I415" i="5"/>
  <c r="J415" i="5" s="1"/>
  <c r="F415" i="5"/>
  <c r="N414" i="5"/>
  <c r="M414" i="5"/>
  <c r="I414" i="5"/>
  <c r="K414" i="5" s="1"/>
  <c r="F414" i="5"/>
  <c r="N413" i="5"/>
  <c r="M413" i="5"/>
  <c r="I413" i="5"/>
  <c r="J413" i="5" s="1"/>
  <c r="F413" i="5"/>
  <c r="I412" i="5"/>
  <c r="J412" i="5" s="1"/>
  <c r="F412" i="5"/>
  <c r="N411" i="5"/>
  <c r="M411" i="5"/>
  <c r="I411" i="5"/>
  <c r="K411" i="5" s="1"/>
  <c r="F411" i="5"/>
  <c r="N410" i="5"/>
  <c r="M410" i="5"/>
  <c r="I410" i="5"/>
  <c r="K410" i="5" s="1"/>
  <c r="F410" i="5"/>
  <c r="N409" i="5"/>
  <c r="M409" i="5"/>
  <c r="I409" i="5"/>
  <c r="J409" i="5" s="1"/>
  <c r="F409" i="5"/>
  <c r="N408" i="5"/>
  <c r="M408" i="5"/>
  <c r="I408" i="5"/>
  <c r="K408" i="5" s="1"/>
  <c r="F408" i="5"/>
  <c r="N407" i="5"/>
  <c r="M407" i="5"/>
  <c r="I407" i="5"/>
  <c r="J407" i="5" s="1"/>
  <c r="F407" i="5"/>
  <c r="N406" i="5"/>
  <c r="M406" i="5"/>
  <c r="I406" i="5"/>
  <c r="K406" i="5" s="1"/>
  <c r="F406" i="5"/>
  <c r="N405" i="5"/>
  <c r="M405" i="5"/>
  <c r="I405" i="5"/>
  <c r="F405" i="5"/>
  <c r="N404" i="5"/>
  <c r="M404" i="5"/>
  <c r="I404" i="5"/>
  <c r="J404" i="5" s="1"/>
  <c r="F404" i="5"/>
  <c r="N403" i="5"/>
  <c r="M403" i="5"/>
  <c r="I403" i="5"/>
  <c r="K403" i="5" s="1"/>
  <c r="F403" i="5"/>
  <c r="N402" i="5"/>
  <c r="M402" i="5"/>
  <c r="I402" i="5"/>
  <c r="K402" i="5" s="1"/>
  <c r="F402" i="5"/>
  <c r="N401" i="5"/>
  <c r="M401" i="5"/>
  <c r="I401" i="5"/>
  <c r="F401" i="5"/>
  <c r="N400" i="5"/>
  <c r="M400" i="5"/>
  <c r="I400" i="5"/>
  <c r="K400" i="5" s="1"/>
  <c r="F400" i="5"/>
  <c r="N399" i="5"/>
  <c r="M399" i="5"/>
  <c r="I399" i="5"/>
  <c r="J399" i="5" s="1"/>
  <c r="F399" i="5"/>
  <c r="N398" i="5"/>
  <c r="M398" i="5"/>
  <c r="I398" i="5"/>
  <c r="K398" i="5" s="1"/>
  <c r="F398" i="5"/>
  <c r="N397" i="5"/>
  <c r="M397" i="5"/>
  <c r="I397" i="5"/>
  <c r="F397" i="5"/>
  <c r="N396" i="5"/>
  <c r="M396" i="5"/>
  <c r="I396" i="5"/>
  <c r="J396" i="5" s="1"/>
  <c r="F396" i="5"/>
  <c r="N395" i="5"/>
  <c r="M395" i="5"/>
  <c r="I395" i="5"/>
  <c r="K395" i="5" s="1"/>
  <c r="F395" i="5"/>
  <c r="N394" i="5"/>
  <c r="M394" i="5"/>
  <c r="I394" i="5"/>
  <c r="K394" i="5" s="1"/>
  <c r="F394" i="5"/>
  <c r="N393" i="5"/>
  <c r="M393" i="5"/>
  <c r="I393" i="5"/>
  <c r="J393" i="5" s="1"/>
  <c r="F393" i="5"/>
  <c r="N392" i="5"/>
  <c r="M392" i="5"/>
  <c r="I392" i="5"/>
  <c r="K392" i="5" s="1"/>
  <c r="F392" i="5"/>
  <c r="N391" i="5"/>
  <c r="M391" i="5"/>
  <c r="I391" i="5"/>
  <c r="K391" i="5" s="1"/>
  <c r="F391" i="5"/>
  <c r="N390" i="5"/>
  <c r="M390" i="5"/>
  <c r="I390" i="5"/>
  <c r="K390" i="5" s="1"/>
  <c r="F390" i="5"/>
  <c r="N389" i="5"/>
  <c r="M389" i="5"/>
  <c r="I389" i="5"/>
  <c r="F389" i="5"/>
  <c r="N388" i="5"/>
  <c r="M388" i="5"/>
  <c r="I388" i="5"/>
  <c r="J388" i="5" s="1"/>
  <c r="F388" i="5"/>
  <c r="N387" i="5"/>
  <c r="M387" i="5"/>
  <c r="I387" i="5"/>
  <c r="K387" i="5" s="1"/>
  <c r="F387" i="5"/>
  <c r="N386" i="5"/>
  <c r="M386" i="5"/>
  <c r="I386" i="5"/>
  <c r="K386" i="5" s="1"/>
  <c r="F386" i="5"/>
  <c r="N385" i="5"/>
  <c r="M385" i="5"/>
  <c r="I385" i="5"/>
  <c r="F385" i="5"/>
  <c r="N384" i="5"/>
  <c r="M384" i="5"/>
  <c r="I384" i="5"/>
  <c r="K384" i="5" s="1"/>
  <c r="F384" i="5"/>
  <c r="N383" i="5"/>
  <c r="M383" i="5"/>
  <c r="I383" i="5"/>
  <c r="F383" i="5"/>
  <c r="N382" i="5"/>
  <c r="M382" i="5"/>
  <c r="I382" i="5"/>
  <c r="K382" i="5" s="1"/>
  <c r="F382" i="5"/>
  <c r="N381" i="5"/>
  <c r="M381" i="5"/>
  <c r="I381" i="5"/>
  <c r="F381" i="5"/>
  <c r="N380" i="5"/>
  <c r="M380" i="5"/>
  <c r="I380" i="5"/>
  <c r="H380" i="5" s="1"/>
  <c r="F380" i="5"/>
  <c r="N379" i="5"/>
  <c r="M379" i="5"/>
  <c r="I379" i="5"/>
  <c r="F379" i="5"/>
  <c r="N378" i="5"/>
  <c r="M378" i="5"/>
  <c r="I378" i="5"/>
  <c r="K378" i="5" s="1"/>
  <c r="F378" i="5"/>
  <c r="N377" i="5"/>
  <c r="M377" i="5"/>
  <c r="I377" i="5"/>
  <c r="J377" i="5" s="1"/>
  <c r="F377" i="5"/>
  <c r="N376" i="5"/>
  <c r="M376" i="5"/>
  <c r="I376" i="5"/>
  <c r="J376" i="5" s="1"/>
  <c r="F376" i="5"/>
  <c r="N375" i="5"/>
  <c r="M375" i="5"/>
  <c r="I375" i="5"/>
  <c r="K375" i="5" s="1"/>
  <c r="F375" i="5"/>
  <c r="N374" i="5"/>
  <c r="M374" i="5"/>
  <c r="I374" i="5"/>
  <c r="K374" i="5" s="1"/>
  <c r="F374" i="5"/>
  <c r="N373" i="5"/>
  <c r="M373" i="5"/>
  <c r="I373" i="5"/>
  <c r="F373" i="5"/>
  <c r="N372" i="5"/>
  <c r="M372" i="5"/>
  <c r="I372" i="5"/>
  <c r="F372" i="5"/>
  <c r="N371" i="5"/>
  <c r="M371" i="5"/>
  <c r="I371" i="5"/>
  <c r="F371" i="5"/>
  <c r="N370" i="5"/>
  <c r="M370" i="5"/>
  <c r="I370" i="5"/>
  <c r="K370" i="5" s="1"/>
  <c r="F370" i="5"/>
  <c r="N369" i="5"/>
  <c r="M369" i="5"/>
  <c r="I369" i="5"/>
  <c r="J369" i="5" s="1"/>
  <c r="F369" i="5"/>
  <c r="N368" i="5"/>
  <c r="M368" i="5"/>
  <c r="I368" i="5"/>
  <c r="K368" i="5" s="1"/>
  <c r="F368" i="5"/>
  <c r="N367" i="5"/>
  <c r="M367" i="5"/>
  <c r="I367" i="5"/>
  <c r="K367" i="5" s="1"/>
  <c r="F367" i="5"/>
  <c r="N366" i="5"/>
  <c r="M366" i="5"/>
  <c r="I366" i="5"/>
  <c r="K366" i="5" s="1"/>
  <c r="F366" i="5"/>
  <c r="N365" i="5"/>
  <c r="M365" i="5"/>
  <c r="I365" i="5"/>
  <c r="K365" i="5" s="1"/>
  <c r="F365" i="5"/>
  <c r="N364" i="5"/>
  <c r="M364" i="5"/>
  <c r="I364" i="5"/>
  <c r="J364" i="5" s="1"/>
  <c r="F364" i="5"/>
  <c r="N363" i="5"/>
  <c r="M363" i="5"/>
  <c r="I363" i="5"/>
  <c r="J363" i="5" s="1"/>
  <c r="F363" i="5"/>
  <c r="N362" i="5"/>
  <c r="M362" i="5"/>
  <c r="I362" i="5"/>
  <c r="H362" i="5" s="1"/>
  <c r="F362" i="5"/>
  <c r="N361" i="5"/>
  <c r="M361" i="5"/>
  <c r="I361" i="5"/>
  <c r="J361" i="5" s="1"/>
  <c r="F361" i="5"/>
  <c r="N360" i="5"/>
  <c r="M360" i="5"/>
  <c r="I360" i="5"/>
  <c r="J360" i="5" s="1"/>
  <c r="F360" i="5"/>
  <c r="N359" i="5"/>
  <c r="M359" i="5"/>
  <c r="I359" i="5"/>
  <c r="H359" i="5" s="1"/>
  <c r="F359" i="5"/>
  <c r="N358" i="5"/>
  <c r="M358" i="5"/>
  <c r="I358" i="5"/>
  <c r="F358" i="5"/>
  <c r="N357" i="5"/>
  <c r="M357" i="5"/>
  <c r="I357" i="5"/>
  <c r="J357" i="5" s="1"/>
  <c r="F357" i="5"/>
  <c r="N356" i="5"/>
  <c r="M356" i="5"/>
  <c r="I356" i="5"/>
  <c r="K356" i="5" s="1"/>
  <c r="F356" i="5"/>
  <c r="N355" i="5"/>
  <c r="M355" i="5"/>
  <c r="I355" i="5"/>
  <c r="H355" i="5" s="1"/>
  <c r="F355" i="5"/>
  <c r="N354" i="5"/>
  <c r="M354" i="5"/>
  <c r="I354" i="5"/>
  <c r="K354" i="5" s="1"/>
  <c r="F354" i="5"/>
  <c r="N353" i="5"/>
  <c r="M353" i="5"/>
  <c r="I353" i="5"/>
  <c r="J353" i="5" s="1"/>
  <c r="F353" i="5"/>
  <c r="N352" i="5"/>
  <c r="M352" i="5"/>
  <c r="I352" i="5"/>
  <c r="K352" i="5" s="1"/>
  <c r="F352" i="5"/>
  <c r="N351" i="5"/>
  <c r="M351" i="5"/>
  <c r="I351" i="5"/>
  <c r="F351" i="5"/>
  <c r="N350" i="5"/>
  <c r="M350" i="5"/>
  <c r="I350" i="5"/>
  <c r="K350" i="5" s="1"/>
  <c r="F350" i="5"/>
  <c r="N349" i="5"/>
  <c r="M349" i="5"/>
  <c r="I349" i="5"/>
  <c r="J349" i="5" s="1"/>
  <c r="F349" i="5"/>
  <c r="N348" i="5"/>
  <c r="M348" i="5"/>
  <c r="I348" i="5"/>
  <c r="H348" i="5" s="1"/>
  <c r="F348" i="5"/>
  <c r="N347" i="5"/>
  <c r="M347" i="5"/>
  <c r="I347" i="5"/>
  <c r="H347" i="5" s="1"/>
  <c r="F347" i="5"/>
  <c r="N346" i="5"/>
  <c r="M346" i="5"/>
  <c r="I346" i="5"/>
  <c r="K346" i="5" s="1"/>
  <c r="F346" i="5"/>
  <c r="N345" i="5"/>
  <c r="M345" i="5"/>
  <c r="I345" i="5"/>
  <c r="J345" i="5" s="1"/>
  <c r="F345" i="5"/>
  <c r="N344" i="5"/>
  <c r="M344" i="5"/>
  <c r="I344" i="5"/>
  <c r="K344" i="5" s="1"/>
  <c r="F344" i="5"/>
  <c r="N343" i="5"/>
  <c r="M343" i="5"/>
  <c r="I343" i="5"/>
  <c r="H343" i="5" s="1"/>
  <c r="F343" i="5"/>
  <c r="N342" i="5"/>
  <c r="M342" i="5"/>
  <c r="I342" i="5"/>
  <c r="K342" i="5" s="1"/>
  <c r="F342" i="5"/>
  <c r="N341" i="5"/>
  <c r="M341" i="5"/>
  <c r="I341" i="5"/>
  <c r="J341" i="5" s="1"/>
  <c r="F341" i="5"/>
  <c r="N340" i="5"/>
  <c r="M340" i="5"/>
  <c r="I340" i="5"/>
  <c r="K340" i="5" s="1"/>
  <c r="F340" i="5"/>
  <c r="N339" i="5"/>
  <c r="M339" i="5"/>
  <c r="I339" i="5"/>
  <c r="H339" i="5" s="1"/>
  <c r="F339" i="5"/>
  <c r="N338" i="5"/>
  <c r="M338" i="5"/>
  <c r="I338" i="5"/>
  <c r="F338" i="5"/>
  <c r="N337" i="5"/>
  <c r="M337" i="5"/>
  <c r="I337" i="5"/>
  <c r="J337" i="5" s="1"/>
  <c r="F337" i="5"/>
  <c r="N336" i="5"/>
  <c r="M336" i="5"/>
  <c r="I336" i="5"/>
  <c r="J336" i="5" s="1"/>
  <c r="F336" i="5"/>
  <c r="N335" i="5"/>
  <c r="M335" i="5"/>
  <c r="I335" i="5"/>
  <c r="H335" i="5" s="1"/>
  <c r="F335" i="5"/>
  <c r="N334" i="5"/>
  <c r="M334" i="5"/>
  <c r="I334" i="5"/>
  <c r="K334" i="5" s="1"/>
  <c r="F334" i="5"/>
  <c r="N333" i="5"/>
  <c r="M333" i="5"/>
  <c r="I333" i="5"/>
  <c r="J333" i="5" s="1"/>
  <c r="F333" i="5"/>
  <c r="N332" i="5"/>
  <c r="M332" i="5"/>
  <c r="I332" i="5"/>
  <c r="K332" i="5" s="1"/>
  <c r="F332" i="5"/>
  <c r="N331" i="5"/>
  <c r="M331" i="5"/>
  <c r="I331" i="5"/>
  <c r="H331" i="5" s="1"/>
  <c r="F331" i="5"/>
  <c r="N330" i="5"/>
  <c r="M330" i="5"/>
  <c r="I330" i="5"/>
  <c r="K330" i="5" s="1"/>
  <c r="F330" i="5"/>
  <c r="N329" i="5"/>
  <c r="M329" i="5"/>
  <c r="I329" i="5"/>
  <c r="F329" i="5"/>
  <c r="N328" i="5"/>
  <c r="M328" i="5"/>
  <c r="I328" i="5"/>
  <c r="K328" i="5" s="1"/>
  <c r="F328" i="5"/>
  <c r="N327" i="5"/>
  <c r="M327" i="5"/>
  <c r="I327" i="5"/>
  <c r="F327" i="5"/>
  <c r="N326" i="5"/>
  <c r="M326" i="5"/>
  <c r="I326" i="5"/>
  <c r="K326" i="5" s="1"/>
  <c r="F326" i="5"/>
  <c r="N325" i="5"/>
  <c r="M325" i="5"/>
  <c r="I325" i="5"/>
  <c r="J325" i="5" s="1"/>
  <c r="F325" i="5"/>
  <c r="N324" i="5"/>
  <c r="M324" i="5"/>
  <c r="I324" i="5"/>
  <c r="H324" i="5" s="1"/>
  <c r="F324" i="5"/>
  <c r="N323" i="5"/>
  <c r="M323" i="5"/>
  <c r="I323" i="5"/>
  <c r="F323" i="5"/>
  <c r="N322" i="5"/>
  <c r="M322" i="5"/>
  <c r="I322" i="5"/>
  <c r="K322" i="5" s="1"/>
  <c r="F322" i="5"/>
  <c r="N321" i="5"/>
  <c r="M321" i="5"/>
  <c r="I321" i="5"/>
  <c r="J321" i="5" s="1"/>
  <c r="F321" i="5"/>
  <c r="N320" i="5"/>
  <c r="M320" i="5"/>
  <c r="I320" i="5"/>
  <c r="F320" i="5"/>
  <c r="N319" i="5"/>
  <c r="M319" i="5"/>
  <c r="I319" i="5"/>
  <c r="F319" i="5"/>
  <c r="N318" i="5"/>
  <c r="M318" i="5"/>
  <c r="I318" i="5"/>
  <c r="K318" i="5" s="1"/>
  <c r="F318" i="5"/>
  <c r="N317" i="5"/>
  <c r="M317" i="5"/>
  <c r="I317" i="5"/>
  <c r="J317" i="5" s="1"/>
  <c r="F317" i="5"/>
  <c r="N316" i="5"/>
  <c r="M316" i="5"/>
  <c r="I316" i="5"/>
  <c r="K316" i="5" s="1"/>
  <c r="F316" i="5"/>
  <c r="N315" i="5"/>
  <c r="M315" i="5"/>
  <c r="I315" i="5"/>
  <c r="H315" i="5" s="1"/>
  <c r="F315" i="5"/>
  <c r="N314" i="5"/>
  <c r="M314" i="5"/>
  <c r="I314" i="5"/>
  <c r="K314" i="5" s="1"/>
  <c r="F314" i="5"/>
  <c r="N313" i="5"/>
  <c r="M313" i="5"/>
  <c r="I313" i="5"/>
  <c r="J313" i="5" s="1"/>
  <c r="F313" i="5"/>
  <c r="N312" i="5"/>
  <c r="M312" i="5"/>
  <c r="I312" i="5"/>
  <c r="J312" i="5" s="1"/>
  <c r="F312" i="5"/>
  <c r="N311" i="5"/>
  <c r="M311" i="5"/>
  <c r="I311" i="5"/>
  <c r="H311" i="5" s="1"/>
  <c r="F311" i="5"/>
  <c r="N310" i="5"/>
  <c r="M310" i="5"/>
  <c r="I310" i="5"/>
  <c r="K310" i="5" s="1"/>
  <c r="F310" i="5"/>
  <c r="N309" i="5"/>
  <c r="M309" i="5"/>
  <c r="I309" i="5"/>
  <c r="J309" i="5" s="1"/>
  <c r="F309" i="5"/>
  <c r="N308" i="5"/>
  <c r="M308" i="5"/>
  <c r="I308" i="5"/>
  <c r="K308" i="5" s="1"/>
  <c r="F308" i="5"/>
  <c r="N307" i="5"/>
  <c r="M307" i="5"/>
  <c r="I307" i="5"/>
  <c r="H307" i="5" s="1"/>
  <c r="F307" i="5"/>
  <c r="N306" i="5"/>
  <c r="M306" i="5"/>
  <c r="I306" i="5"/>
  <c r="F306" i="5"/>
  <c r="N305" i="5"/>
  <c r="M305" i="5"/>
  <c r="I305" i="5"/>
  <c r="J305" i="5" s="1"/>
  <c r="F305" i="5"/>
  <c r="N304" i="5"/>
  <c r="M304" i="5"/>
  <c r="I304" i="5"/>
  <c r="J304" i="5" s="1"/>
  <c r="F304" i="5"/>
  <c r="N303" i="5"/>
  <c r="M303" i="5"/>
  <c r="I303" i="5"/>
  <c r="H303" i="5" s="1"/>
  <c r="F303" i="5"/>
  <c r="N302" i="5"/>
  <c r="M302" i="5"/>
  <c r="I302" i="5"/>
  <c r="K302" i="5" s="1"/>
  <c r="F302" i="5"/>
  <c r="N301" i="5"/>
  <c r="M301" i="5"/>
  <c r="I301" i="5"/>
  <c r="F301" i="5"/>
  <c r="N300" i="5"/>
  <c r="M300" i="5"/>
  <c r="I300" i="5"/>
  <c r="J300" i="5" s="1"/>
  <c r="F300" i="5"/>
  <c r="N299" i="5"/>
  <c r="M299" i="5"/>
  <c r="I299" i="5"/>
  <c r="H299" i="5" s="1"/>
  <c r="F299" i="5"/>
  <c r="N298" i="5"/>
  <c r="M298" i="5"/>
  <c r="I298" i="5"/>
  <c r="K298" i="5" s="1"/>
  <c r="F298" i="5"/>
  <c r="N297" i="5"/>
  <c r="M297" i="5"/>
  <c r="I297" i="5"/>
  <c r="F297" i="5"/>
  <c r="N296" i="5"/>
  <c r="M296" i="5"/>
  <c r="I296" i="5"/>
  <c r="J296" i="5" s="1"/>
  <c r="F296" i="5"/>
  <c r="N295" i="5"/>
  <c r="M295" i="5"/>
  <c r="I295" i="5"/>
  <c r="H295" i="5" s="1"/>
  <c r="F295" i="5"/>
  <c r="N294" i="5"/>
  <c r="M294" i="5"/>
  <c r="I294" i="5"/>
  <c r="K294" i="5" s="1"/>
  <c r="F294" i="5"/>
  <c r="N293" i="5"/>
  <c r="M293" i="5"/>
  <c r="I293" i="5"/>
  <c r="J293" i="5" s="1"/>
  <c r="F293" i="5"/>
  <c r="N292" i="5"/>
  <c r="M292" i="5"/>
  <c r="I292" i="5"/>
  <c r="J292" i="5" s="1"/>
  <c r="F292" i="5"/>
  <c r="N291" i="5"/>
  <c r="M291" i="5"/>
  <c r="I291" i="5"/>
  <c r="H291" i="5" s="1"/>
  <c r="F291" i="5"/>
  <c r="N290" i="5"/>
  <c r="M290" i="5"/>
  <c r="I290" i="5"/>
  <c r="K290" i="5" s="1"/>
  <c r="F290" i="5"/>
  <c r="N289" i="5"/>
  <c r="M289" i="5"/>
  <c r="I289" i="5"/>
  <c r="J289" i="5" s="1"/>
  <c r="F289" i="5"/>
  <c r="N288" i="5"/>
  <c r="M288" i="5"/>
  <c r="I288" i="5"/>
  <c r="J288" i="5" s="1"/>
  <c r="F288" i="5"/>
  <c r="N287" i="5"/>
  <c r="M287" i="5"/>
  <c r="I287" i="5"/>
  <c r="F287" i="5"/>
  <c r="N286" i="5"/>
  <c r="M286" i="5"/>
  <c r="I286" i="5"/>
  <c r="K286" i="5" s="1"/>
  <c r="F286" i="5"/>
  <c r="N285" i="5"/>
  <c r="M285" i="5"/>
  <c r="I285" i="5"/>
  <c r="J285" i="5" s="1"/>
  <c r="F285" i="5"/>
  <c r="N284" i="5"/>
  <c r="M284" i="5"/>
  <c r="I284" i="5"/>
  <c r="F284" i="5"/>
  <c r="N283" i="5"/>
  <c r="M283" i="5"/>
  <c r="I283" i="5"/>
  <c r="J283" i="5" s="1"/>
  <c r="F283" i="5"/>
  <c r="N282" i="5"/>
  <c r="M282" i="5"/>
  <c r="I282" i="5"/>
  <c r="K282" i="5" s="1"/>
  <c r="F282" i="5"/>
  <c r="N281" i="5"/>
  <c r="M281" i="5"/>
  <c r="I281" i="5"/>
  <c r="F281" i="5"/>
  <c r="N280" i="5"/>
  <c r="M280" i="5"/>
  <c r="I280" i="5"/>
  <c r="K280" i="5" s="1"/>
  <c r="F280" i="5"/>
  <c r="N279" i="5"/>
  <c r="M279" i="5"/>
  <c r="I279" i="5"/>
  <c r="H279" i="5" s="1"/>
  <c r="F279" i="5"/>
  <c r="N278" i="5"/>
  <c r="M278" i="5"/>
  <c r="I278" i="5"/>
  <c r="K278" i="5" s="1"/>
  <c r="F278" i="5"/>
  <c r="N277" i="5"/>
  <c r="M277" i="5"/>
  <c r="I277" i="5"/>
  <c r="F277" i="5"/>
  <c r="N276" i="5"/>
  <c r="M276" i="5"/>
  <c r="I276" i="5"/>
  <c r="K276" i="5" s="1"/>
  <c r="F276" i="5"/>
  <c r="N275" i="5"/>
  <c r="M275" i="5"/>
  <c r="I275" i="5"/>
  <c r="H275" i="5" s="1"/>
  <c r="F275" i="5"/>
  <c r="N274" i="5"/>
  <c r="M274" i="5"/>
  <c r="I274" i="5"/>
  <c r="F274" i="5"/>
  <c r="N273" i="5"/>
  <c r="M273" i="5"/>
  <c r="I273" i="5"/>
  <c r="J273" i="5" s="1"/>
  <c r="F273" i="5"/>
  <c r="N272" i="5"/>
  <c r="M272" i="5"/>
  <c r="I272" i="5"/>
  <c r="K272" i="5" s="1"/>
  <c r="F272" i="5"/>
  <c r="N271" i="5"/>
  <c r="M271" i="5"/>
  <c r="I271" i="5"/>
  <c r="H271" i="5" s="1"/>
  <c r="F271" i="5"/>
  <c r="N270" i="5"/>
  <c r="M270" i="5"/>
  <c r="I270" i="5"/>
  <c r="K270" i="5" s="1"/>
  <c r="F270" i="5"/>
  <c r="N269" i="5"/>
  <c r="M269" i="5"/>
  <c r="I269" i="5"/>
  <c r="J269" i="5" s="1"/>
  <c r="F269" i="5"/>
  <c r="N268" i="5"/>
  <c r="M268" i="5"/>
  <c r="I268" i="5"/>
  <c r="K268" i="5" s="1"/>
  <c r="F268" i="5"/>
  <c r="N267" i="5"/>
  <c r="M267" i="5"/>
  <c r="I267" i="5"/>
  <c r="H267" i="5" s="1"/>
  <c r="F267" i="5"/>
  <c r="N266" i="5"/>
  <c r="M266" i="5"/>
  <c r="I266" i="5"/>
  <c r="K266" i="5" s="1"/>
  <c r="F266" i="5"/>
  <c r="N265" i="5"/>
  <c r="M265" i="5"/>
  <c r="I265" i="5"/>
  <c r="H265" i="5" s="1"/>
  <c r="F265" i="5"/>
  <c r="N264" i="5"/>
  <c r="M264" i="5"/>
  <c r="I264" i="5"/>
  <c r="J264" i="5" s="1"/>
  <c r="F264" i="5"/>
  <c r="N263" i="5"/>
  <c r="M263" i="5"/>
  <c r="I263" i="5"/>
  <c r="H263" i="5" s="1"/>
  <c r="F263" i="5"/>
  <c r="N262" i="5"/>
  <c r="M262" i="5"/>
  <c r="I262" i="5"/>
  <c r="J262" i="5" s="1"/>
  <c r="F262" i="5"/>
  <c r="N261" i="5"/>
  <c r="M261" i="5"/>
  <c r="I261" i="5"/>
  <c r="F261" i="5"/>
  <c r="N260" i="5"/>
  <c r="M260" i="5"/>
  <c r="I260" i="5"/>
  <c r="H260" i="5" s="1"/>
  <c r="F260" i="5"/>
  <c r="N259" i="5"/>
  <c r="M259" i="5"/>
  <c r="I259" i="5"/>
  <c r="K259" i="5" s="1"/>
  <c r="F259" i="5"/>
  <c r="N258" i="5"/>
  <c r="M258" i="5"/>
  <c r="I258" i="5"/>
  <c r="K258" i="5" s="1"/>
  <c r="F258" i="5"/>
  <c r="I257" i="5"/>
  <c r="H257" i="5" s="1"/>
  <c r="F257" i="5"/>
  <c r="N256" i="5"/>
  <c r="M256" i="5"/>
  <c r="I256" i="5"/>
  <c r="H256" i="5" s="1"/>
  <c r="F256" i="5"/>
  <c r="N255" i="5"/>
  <c r="M255" i="5"/>
  <c r="I255" i="5"/>
  <c r="K255" i="5" s="1"/>
  <c r="F255" i="5"/>
  <c r="N254" i="5"/>
  <c r="M254" i="5"/>
  <c r="I254" i="5"/>
  <c r="H254" i="5" s="1"/>
  <c r="F254" i="5"/>
  <c r="N253" i="5"/>
  <c r="M253" i="5"/>
  <c r="I253" i="5"/>
  <c r="J253" i="5" s="1"/>
  <c r="F253" i="5"/>
  <c r="N252" i="5"/>
  <c r="M252" i="5"/>
  <c r="I252" i="5"/>
  <c r="J252" i="5" s="1"/>
  <c r="F252" i="5"/>
  <c r="N251" i="5"/>
  <c r="M251" i="5"/>
  <c r="I251" i="5"/>
  <c r="J251" i="5" s="1"/>
  <c r="F251" i="5"/>
  <c r="N250" i="5"/>
  <c r="M250" i="5"/>
  <c r="I250" i="5"/>
  <c r="J250" i="5" s="1"/>
  <c r="F250" i="5"/>
  <c r="N249" i="5"/>
  <c r="M249" i="5"/>
  <c r="I249" i="5"/>
  <c r="F249" i="5"/>
  <c r="N248" i="5"/>
  <c r="M248" i="5"/>
  <c r="I248" i="5"/>
  <c r="J248" i="5" s="1"/>
  <c r="F248" i="5"/>
  <c r="N247" i="5"/>
  <c r="M247" i="5"/>
  <c r="I247" i="5"/>
  <c r="K247" i="5" s="1"/>
  <c r="F247" i="5"/>
  <c r="N246" i="5"/>
  <c r="M246" i="5"/>
  <c r="I246" i="5"/>
  <c r="H246" i="5" s="1"/>
  <c r="F246" i="5"/>
  <c r="N245" i="5"/>
  <c r="M245" i="5"/>
  <c r="I245" i="5"/>
  <c r="H245" i="5" s="1"/>
  <c r="F245" i="5"/>
  <c r="N244" i="5"/>
  <c r="M244" i="5"/>
  <c r="I244" i="5"/>
  <c r="K244" i="5" s="1"/>
  <c r="F244" i="5"/>
  <c r="N243" i="5"/>
  <c r="M243" i="5"/>
  <c r="I243" i="5"/>
  <c r="H243" i="5" s="1"/>
  <c r="F243" i="5"/>
  <c r="N242" i="5"/>
  <c r="M242" i="5"/>
  <c r="I242" i="5"/>
  <c r="K242" i="5" s="1"/>
  <c r="F242" i="5"/>
  <c r="N241" i="5"/>
  <c r="M241" i="5"/>
  <c r="I241" i="5"/>
  <c r="F241" i="5"/>
  <c r="N240" i="5"/>
  <c r="M240" i="5"/>
  <c r="I240" i="5"/>
  <c r="J240" i="5" s="1"/>
  <c r="F240" i="5"/>
  <c r="I239" i="5"/>
  <c r="K239" i="5" s="1"/>
  <c r="F239" i="5"/>
  <c r="N238" i="5"/>
  <c r="M238" i="5"/>
  <c r="I238" i="5"/>
  <c r="K238" i="5" s="1"/>
  <c r="F238" i="5"/>
  <c r="N237" i="5"/>
  <c r="M237" i="5"/>
  <c r="I237" i="5"/>
  <c r="K237" i="5" s="1"/>
  <c r="F237" i="5"/>
  <c r="N236" i="5"/>
  <c r="M236" i="5"/>
  <c r="I236" i="5"/>
  <c r="J236" i="5" s="1"/>
  <c r="F236" i="5"/>
  <c r="N235" i="5"/>
  <c r="M235" i="5"/>
  <c r="I235" i="5"/>
  <c r="H235" i="5" s="1"/>
  <c r="F235" i="5"/>
  <c r="N234" i="5"/>
  <c r="M234" i="5"/>
  <c r="I234" i="5"/>
  <c r="K234" i="5" s="1"/>
  <c r="F234" i="5"/>
  <c r="N233" i="5"/>
  <c r="M233" i="5"/>
  <c r="I233" i="5"/>
  <c r="H233" i="5" s="1"/>
  <c r="F233" i="5"/>
  <c r="N232" i="5"/>
  <c r="M232" i="5"/>
  <c r="I232" i="5"/>
  <c r="J232" i="5" s="1"/>
  <c r="F232" i="5"/>
  <c r="N231" i="5"/>
  <c r="M231" i="5"/>
  <c r="I231" i="5"/>
  <c r="J231" i="5" s="1"/>
  <c r="F231" i="5"/>
  <c r="N230" i="5"/>
  <c r="M230" i="5"/>
  <c r="I230" i="5"/>
  <c r="K230" i="5" s="1"/>
  <c r="F230" i="5"/>
  <c r="N229" i="5"/>
  <c r="M229" i="5"/>
  <c r="I229" i="5"/>
  <c r="J229" i="5" s="1"/>
  <c r="F229" i="5"/>
  <c r="N228" i="5"/>
  <c r="M228" i="5"/>
  <c r="I228" i="5"/>
  <c r="K228" i="5" s="1"/>
  <c r="F228" i="5"/>
  <c r="N227" i="5"/>
  <c r="M227" i="5"/>
  <c r="I227" i="5"/>
  <c r="H227" i="5" s="1"/>
  <c r="F227" i="5"/>
  <c r="N226" i="5"/>
  <c r="M226" i="5"/>
  <c r="I226" i="5"/>
  <c r="J226" i="5" s="1"/>
  <c r="F226" i="5"/>
  <c r="N225" i="5"/>
  <c r="M225" i="5"/>
  <c r="I225" i="5"/>
  <c r="J225" i="5" s="1"/>
  <c r="F225" i="5"/>
  <c r="N224" i="5"/>
  <c r="M224" i="5"/>
  <c r="I224" i="5"/>
  <c r="H224" i="5" s="1"/>
  <c r="F224" i="5"/>
  <c r="N223" i="5"/>
  <c r="M223" i="5"/>
  <c r="I223" i="5"/>
  <c r="F223" i="5"/>
  <c r="N222" i="5"/>
  <c r="M222" i="5"/>
  <c r="I222" i="5"/>
  <c r="J222" i="5" s="1"/>
  <c r="F222" i="5"/>
  <c r="N221" i="5"/>
  <c r="M221" i="5"/>
  <c r="I221" i="5"/>
  <c r="K221" i="5" s="1"/>
  <c r="F221" i="5"/>
  <c r="N220" i="5"/>
  <c r="M220" i="5"/>
  <c r="I220" i="5"/>
  <c r="F220" i="5"/>
  <c r="N219" i="5"/>
  <c r="M219" i="5"/>
  <c r="I219" i="5"/>
  <c r="H219" i="5" s="1"/>
  <c r="F219" i="5"/>
  <c r="N218" i="5"/>
  <c r="M218" i="5"/>
  <c r="I218" i="5"/>
  <c r="J218" i="5" s="1"/>
  <c r="F218" i="5"/>
  <c r="N217" i="5"/>
  <c r="M217" i="5"/>
  <c r="I217" i="5"/>
  <c r="J217" i="5" s="1"/>
  <c r="F217" i="5"/>
  <c r="N216" i="5"/>
  <c r="M216" i="5"/>
  <c r="I216" i="5"/>
  <c r="H216" i="5" s="1"/>
  <c r="F216" i="5"/>
  <c r="N215" i="5"/>
  <c r="M215" i="5"/>
  <c r="I215" i="5"/>
  <c r="J215" i="5" s="1"/>
  <c r="F215" i="5"/>
  <c r="N214" i="5"/>
  <c r="M214" i="5"/>
  <c r="I214" i="5"/>
  <c r="K214" i="5" s="1"/>
  <c r="F214" i="5"/>
  <c r="N213" i="5"/>
  <c r="M213" i="5"/>
  <c r="I213" i="5"/>
  <c r="K213" i="5" s="1"/>
  <c r="F213" i="5"/>
  <c r="N212" i="5"/>
  <c r="M212" i="5"/>
  <c r="I212" i="5"/>
  <c r="K212" i="5" s="1"/>
  <c r="F212" i="5"/>
  <c r="N211" i="5"/>
  <c r="M211" i="5"/>
  <c r="I211" i="5"/>
  <c r="H211" i="5" s="1"/>
  <c r="F211" i="5"/>
  <c r="N210" i="5"/>
  <c r="M210" i="5"/>
  <c r="I210" i="5"/>
  <c r="J210" i="5" s="1"/>
  <c r="F210" i="5"/>
  <c r="N209" i="5"/>
  <c r="M209" i="5"/>
  <c r="I209" i="5"/>
  <c r="K209" i="5" s="1"/>
  <c r="F209" i="5"/>
  <c r="N208" i="5"/>
  <c r="M208" i="5"/>
  <c r="I208" i="5"/>
  <c r="H208" i="5" s="1"/>
  <c r="F208" i="5"/>
  <c r="N207" i="5"/>
  <c r="M207" i="5"/>
  <c r="I207" i="5"/>
  <c r="K207" i="5" s="1"/>
  <c r="F207" i="5"/>
  <c r="N206" i="5"/>
  <c r="M206" i="5"/>
  <c r="I206" i="5"/>
  <c r="H206" i="5" s="1"/>
  <c r="F206" i="5"/>
  <c r="N205" i="5"/>
  <c r="M205" i="5"/>
  <c r="I205" i="5"/>
  <c r="F205" i="5"/>
  <c r="N204" i="5"/>
  <c r="M204" i="5"/>
  <c r="I204" i="5"/>
  <c r="K204" i="5" s="1"/>
  <c r="F204" i="5"/>
  <c r="N203" i="5"/>
  <c r="M203" i="5"/>
  <c r="I203" i="5"/>
  <c r="H203" i="5" s="1"/>
  <c r="F203" i="5"/>
  <c r="N202" i="5"/>
  <c r="M202" i="5"/>
  <c r="I202" i="5"/>
  <c r="J202" i="5" s="1"/>
  <c r="F202" i="5"/>
  <c r="N201" i="5"/>
  <c r="M201" i="5"/>
  <c r="I201" i="5"/>
  <c r="K201" i="5" s="1"/>
  <c r="F201" i="5"/>
  <c r="N200" i="5"/>
  <c r="M200" i="5"/>
  <c r="I200" i="5"/>
  <c r="H200" i="5" s="1"/>
  <c r="F200" i="5"/>
  <c r="N199" i="5"/>
  <c r="M199" i="5"/>
  <c r="I199" i="5"/>
  <c r="K199" i="5" s="1"/>
  <c r="F199" i="5"/>
  <c r="N198" i="5"/>
  <c r="M198" i="5"/>
  <c r="I198" i="5"/>
  <c r="K198" i="5" s="1"/>
  <c r="F198" i="5"/>
  <c r="N197" i="5"/>
  <c r="M197" i="5"/>
  <c r="I197" i="5"/>
  <c r="J197" i="5" s="1"/>
  <c r="F197" i="5"/>
  <c r="N196" i="5"/>
  <c r="M196" i="5"/>
  <c r="I196" i="5"/>
  <c r="K196" i="5" s="1"/>
  <c r="F196" i="5"/>
  <c r="N195" i="5"/>
  <c r="M195" i="5"/>
  <c r="I195" i="5"/>
  <c r="H195" i="5" s="1"/>
  <c r="F195" i="5"/>
  <c r="N194" i="5"/>
  <c r="M194" i="5"/>
  <c r="I194" i="5"/>
  <c r="J194" i="5" s="1"/>
  <c r="F194" i="5"/>
  <c r="N193" i="5"/>
  <c r="M193" i="5"/>
  <c r="I193" i="5"/>
  <c r="H193" i="5" s="1"/>
  <c r="F193" i="5"/>
  <c r="N192" i="5"/>
  <c r="M192" i="5"/>
  <c r="I192" i="5"/>
  <c r="H192" i="5" s="1"/>
  <c r="F192" i="5"/>
  <c r="N191" i="5"/>
  <c r="M191" i="5"/>
  <c r="I191" i="5"/>
  <c r="J191" i="5" s="1"/>
  <c r="F191" i="5"/>
  <c r="N190" i="5"/>
  <c r="M190" i="5"/>
  <c r="I190" i="5"/>
  <c r="K190" i="5" s="1"/>
  <c r="F190" i="5"/>
  <c r="N189" i="5"/>
  <c r="M189" i="5"/>
  <c r="I189" i="5"/>
  <c r="K189" i="5" s="1"/>
  <c r="F189" i="5"/>
  <c r="N188" i="5"/>
  <c r="M188" i="5"/>
  <c r="I188" i="5"/>
  <c r="K188" i="5" s="1"/>
  <c r="F188" i="5"/>
  <c r="N187" i="5"/>
  <c r="M187" i="5"/>
  <c r="I187" i="5"/>
  <c r="F187" i="5"/>
  <c r="N186" i="5"/>
  <c r="M186" i="5"/>
  <c r="I186" i="5"/>
  <c r="F186" i="5"/>
  <c r="N185" i="5"/>
  <c r="M185" i="5"/>
  <c r="I185" i="5"/>
  <c r="K185" i="5" s="1"/>
  <c r="F185" i="5"/>
  <c r="N184" i="5"/>
  <c r="M184" i="5"/>
  <c r="I184" i="5"/>
  <c r="H184" i="5" s="1"/>
  <c r="F184" i="5"/>
  <c r="N183" i="5"/>
  <c r="M183" i="5"/>
  <c r="I183" i="5"/>
  <c r="J183" i="5" s="1"/>
  <c r="F183" i="5"/>
  <c r="N182" i="5"/>
  <c r="M182" i="5"/>
  <c r="I182" i="5"/>
  <c r="K182" i="5" s="1"/>
  <c r="F182" i="5"/>
  <c r="N181" i="5"/>
  <c r="M181" i="5"/>
  <c r="I181" i="5"/>
  <c r="H181" i="5" s="1"/>
  <c r="F181" i="5"/>
  <c r="N180" i="5"/>
  <c r="M180" i="5"/>
  <c r="I180" i="5"/>
  <c r="F180" i="5"/>
  <c r="N179" i="5"/>
  <c r="M179" i="5"/>
  <c r="I179" i="5"/>
  <c r="H179" i="5" s="1"/>
  <c r="F179" i="5"/>
  <c r="N178" i="5"/>
  <c r="M178" i="5"/>
  <c r="I178" i="5"/>
  <c r="J178" i="5" s="1"/>
  <c r="F178" i="5"/>
  <c r="N177" i="5"/>
  <c r="M177" i="5"/>
  <c r="I177" i="5"/>
  <c r="J177" i="5" s="1"/>
  <c r="F177" i="5"/>
  <c r="N176" i="5"/>
  <c r="M176" i="5"/>
  <c r="I176" i="5"/>
  <c r="F176" i="5"/>
  <c r="N175" i="5"/>
  <c r="M175" i="5"/>
  <c r="I175" i="5"/>
  <c r="K175" i="5" s="1"/>
  <c r="F175" i="5"/>
  <c r="N174" i="5"/>
  <c r="M174" i="5"/>
  <c r="I174" i="5"/>
  <c r="K174" i="5" s="1"/>
  <c r="F174" i="5"/>
  <c r="N173" i="5"/>
  <c r="M173" i="5"/>
  <c r="I173" i="5"/>
  <c r="K173" i="5" s="1"/>
  <c r="F173" i="5"/>
  <c r="N172" i="5"/>
  <c r="M172" i="5"/>
  <c r="I172" i="5"/>
  <c r="K172" i="5" s="1"/>
  <c r="F172" i="5"/>
  <c r="N171" i="5"/>
  <c r="M171" i="5"/>
  <c r="I171" i="5"/>
  <c r="H171" i="5" s="1"/>
  <c r="F171" i="5"/>
  <c r="N170" i="5"/>
  <c r="M170" i="5"/>
  <c r="I170" i="5"/>
  <c r="J170" i="5" s="1"/>
  <c r="F170" i="5"/>
  <c r="N169" i="5"/>
  <c r="M169" i="5"/>
  <c r="I169" i="5"/>
  <c r="K169" i="5" s="1"/>
  <c r="F169" i="5"/>
  <c r="N168" i="5"/>
  <c r="M168" i="5"/>
  <c r="I168" i="5"/>
  <c r="H168" i="5" s="1"/>
  <c r="F168" i="5"/>
  <c r="N167" i="5"/>
  <c r="M167" i="5"/>
  <c r="I167" i="5"/>
  <c r="H167" i="5" s="1"/>
  <c r="F167" i="5"/>
  <c r="N166" i="5"/>
  <c r="M166" i="5"/>
  <c r="I166" i="5"/>
  <c r="J166" i="5" s="1"/>
  <c r="F166" i="5"/>
  <c r="N165" i="5"/>
  <c r="M165" i="5"/>
  <c r="I165" i="5"/>
  <c r="J165" i="5" s="1"/>
  <c r="F165" i="5"/>
  <c r="N164" i="5"/>
  <c r="M164" i="5"/>
  <c r="I164" i="5"/>
  <c r="K164" i="5" s="1"/>
  <c r="F164" i="5"/>
  <c r="N163" i="5"/>
  <c r="M163" i="5"/>
  <c r="I163" i="5"/>
  <c r="H163" i="5" s="1"/>
  <c r="F163" i="5"/>
  <c r="N162" i="5"/>
  <c r="M162" i="5"/>
  <c r="I162" i="5"/>
  <c r="J162" i="5" s="1"/>
  <c r="F162" i="5"/>
  <c r="N161" i="5"/>
  <c r="M161" i="5"/>
  <c r="I161" i="5"/>
  <c r="J161" i="5" s="1"/>
  <c r="F161" i="5"/>
  <c r="N160" i="5"/>
  <c r="M160" i="5"/>
  <c r="I160" i="5"/>
  <c r="F160" i="5"/>
  <c r="N159" i="5"/>
  <c r="M159" i="5"/>
  <c r="I159" i="5"/>
  <c r="K159" i="5" s="1"/>
  <c r="F159" i="5"/>
  <c r="N158" i="5"/>
  <c r="M158" i="5"/>
  <c r="I158" i="5"/>
  <c r="J158" i="5" s="1"/>
  <c r="F158" i="5"/>
  <c r="N157" i="5"/>
  <c r="M157" i="5"/>
  <c r="I157" i="5"/>
  <c r="K157" i="5" s="1"/>
  <c r="F157" i="5"/>
  <c r="N156" i="5"/>
  <c r="M156" i="5"/>
  <c r="I156" i="5"/>
  <c r="K156" i="5" s="1"/>
  <c r="F156" i="5"/>
  <c r="N155" i="5"/>
  <c r="M155" i="5"/>
  <c r="I155" i="5"/>
  <c r="H155" i="5" s="1"/>
  <c r="F155" i="5"/>
  <c r="N154" i="5"/>
  <c r="M154" i="5"/>
  <c r="I154" i="5"/>
  <c r="F154" i="5"/>
  <c r="N153" i="5"/>
  <c r="M153" i="5"/>
  <c r="I153" i="5"/>
  <c r="J153" i="5" s="1"/>
  <c r="F153" i="5"/>
  <c r="N152" i="5"/>
  <c r="M152" i="5"/>
  <c r="I152" i="5"/>
  <c r="H152" i="5" s="1"/>
  <c r="F152" i="5"/>
  <c r="N151" i="5"/>
  <c r="M151" i="5"/>
  <c r="I151" i="5"/>
  <c r="J151" i="5" s="1"/>
  <c r="F151" i="5"/>
  <c r="N150" i="5"/>
  <c r="M150" i="5"/>
  <c r="I150" i="5"/>
  <c r="F150" i="5"/>
  <c r="N149" i="5"/>
  <c r="M149" i="5"/>
  <c r="I149" i="5"/>
  <c r="K149" i="5" s="1"/>
  <c r="F149" i="5"/>
  <c r="N148" i="5"/>
  <c r="M148" i="5"/>
  <c r="I148" i="5"/>
  <c r="K148" i="5" s="1"/>
  <c r="F148" i="5"/>
  <c r="N147" i="5"/>
  <c r="M147" i="5"/>
  <c r="I147" i="5"/>
  <c r="H147" i="5" s="1"/>
  <c r="F147" i="5"/>
  <c r="N146" i="5"/>
  <c r="M146" i="5"/>
  <c r="I146" i="5"/>
  <c r="J146" i="5" s="1"/>
  <c r="F146" i="5"/>
  <c r="N145" i="5"/>
  <c r="M145" i="5"/>
  <c r="I145" i="5"/>
  <c r="H145" i="5" s="1"/>
  <c r="F145" i="5"/>
  <c r="N144" i="5"/>
  <c r="M144" i="5"/>
  <c r="I144" i="5"/>
  <c r="H144" i="5" s="1"/>
  <c r="F144" i="5"/>
  <c r="N143" i="5"/>
  <c r="M143" i="5"/>
  <c r="I143" i="5"/>
  <c r="K143" i="5" s="1"/>
  <c r="F143" i="5"/>
  <c r="N142" i="5"/>
  <c r="M142" i="5"/>
  <c r="I142" i="5"/>
  <c r="H142" i="5" s="1"/>
  <c r="F142" i="5"/>
  <c r="N141" i="5"/>
  <c r="M141" i="5"/>
  <c r="I141" i="5"/>
  <c r="J141" i="5" s="1"/>
  <c r="F141" i="5"/>
  <c r="N140" i="5"/>
  <c r="M140" i="5"/>
  <c r="I140" i="5"/>
  <c r="K140" i="5" s="1"/>
  <c r="F140" i="5"/>
  <c r="N139" i="5"/>
  <c r="M139" i="5"/>
  <c r="I139" i="5"/>
  <c r="H139" i="5" s="1"/>
  <c r="F139" i="5"/>
  <c r="N138" i="5"/>
  <c r="M138" i="5"/>
  <c r="I138" i="5"/>
  <c r="J138" i="5" s="1"/>
  <c r="F138" i="5"/>
  <c r="N137" i="5"/>
  <c r="M137" i="5"/>
  <c r="I137" i="5"/>
  <c r="H137" i="5" s="1"/>
  <c r="F137" i="5"/>
  <c r="N136" i="5"/>
  <c r="M136" i="5"/>
  <c r="I136" i="5"/>
  <c r="H136" i="5" s="1"/>
  <c r="F136" i="5"/>
  <c r="N135" i="5"/>
  <c r="M135" i="5"/>
  <c r="I135" i="5"/>
  <c r="K135" i="5" s="1"/>
  <c r="F135" i="5"/>
  <c r="N134" i="5"/>
  <c r="M134" i="5"/>
  <c r="I134" i="5"/>
  <c r="J134" i="5" s="1"/>
  <c r="F134" i="5"/>
  <c r="N133" i="5"/>
  <c r="M133" i="5"/>
  <c r="I133" i="5"/>
  <c r="F133" i="5"/>
  <c r="N132" i="5"/>
  <c r="M132" i="5"/>
  <c r="I132" i="5"/>
  <c r="K132" i="5" s="1"/>
  <c r="F132" i="5"/>
  <c r="N131" i="5"/>
  <c r="M131" i="5"/>
  <c r="I131" i="5"/>
  <c r="H131" i="5" s="1"/>
  <c r="F131" i="5"/>
  <c r="N130" i="5"/>
  <c r="M130" i="5"/>
  <c r="I130" i="5"/>
  <c r="F130" i="5"/>
  <c r="N129" i="5"/>
  <c r="M129" i="5"/>
  <c r="I129" i="5"/>
  <c r="K129" i="5" s="1"/>
  <c r="F129" i="5"/>
  <c r="I128" i="5"/>
  <c r="F128" i="5"/>
  <c r="N127" i="5"/>
  <c r="M127" i="5"/>
  <c r="I127" i="5"/>
  <c r="J127" i="5" s="1"/>
  <c r="F127" i="5"/>
  <c r="N126" i="5"/>
  <c r="M126" i="5"/>
  <c r="I126" i="5"/>
  <c r="K126" i="5" s="1"/>
  <c r="F126" i="5"/>
  <c r="N125" i="5"/>
  <c r="M125" i="5"/>
  <c r="I125" i="5"/>
  <c r="H125" i="5" s="1"/>
  <c r="F125" i="5"/>
  <c r="N124" i="5"/>
  <c r="M124" i="5"/>
  <c r="I124" i="5"/>
  <c r="J124" i="5" s="1"/>
  <c r="F124" i="5"/>
  <c r="N123" i="5"/>
  <c r="M123" i="5"/>
  <c r="I123" i="5"/>
  <c r="F123" i="5"/>
  <c r="N122" i="5"/>
  <c r="M122" i="5"/>
  <c r="I122" i="5"/>
  <c r="H122" i="5" s="1"/>
  <c r="F122" i="5"/>
  <c r="N121" i="5"/>
  <c r="M121" i="5"/>
  <c r="I121" i="5"/>
  <c r="H121" i="5" s="1"/>
  <c r="F121" i="5"/>
  <c r="N120" i="5"/>
  <c r="M120" i="5"/>
  <c r="I120" i="5"/>
  <c r="J120" i="5" s="1"/>
  <c r="F120" i="5"/>
  <c r="N119" i="5"/>
  <c r="M119" i="5"/>
  <c r="I119" i="5"/>
  <c r="K119" i="5" s="1"/>
  <c r="F119" i="5"/>
  <c r="N118" i="5"/>
  <c r="M118" i="5"/>
  <c r="I118" i="5"/>
  <c r="K118" i="5" s="1"/>
  <c r="F118" i="5"/>
  <c r="N117" i="5"/>
  <c r="M117" i="5"/>
  <c r="I117" i="5"/>
  <c r="H117" i="5" s="1"/>
  <c r="F117" i="5"/>
  <c r="N116" i="5"/>
  <c r="M116" i="5"/>
  <c r="I116" i="5"/>
  <c r="J116" i="5" s="1"/>
  <c r="F116" i="5"/>
  <c r="N115" i="5"/>
  <c r="M115" i="5"/>
  <c r="I115" i="5"/>
  <c r="J115" i="5" s="1"/>
  <c r="F115" i="5"/>
  <c r="N114" i="5"/>
  <c r="M114" i="5"/>
  <c r="I114" i="5"/>
  <c r="H114" i="5" s="1"/>
  <c r="F114" i="5"/>
  <c r="N113" i="5"/>
  <c r="M113" i="5"/>
  <c r="I113" i="5"/>
  <c r="F113" i="5"/>
  <c r="N112" i="5"/>
  <c r="M112" i="5"/>
  <c r="I112" i="5"/>
  <c r="K112" i="5" s="1"/>
  <c r="F112" i="5"/>
  <c r="N111" i="5"/>
  <c r="M111" i="5"/>
  <c r="I111" i="5"/>
  <c r="K111" i="5" s="1"/>
  <c r="F111" i="5"/>
  <c r="N110" i="5"/>
  <c r="M110" i="5"/>
  <c r="I110" i="5"/>
  <c r="K110" i="5" s="1"/>
  <c r="F110" i="5"/>
  <c r="N109" i="5"/>
  <c r="M109" i="5"/>
  <c r="I109" i="5"/>
  <c r="H109" i="5" s="1"/>
  <c r="F109" i="5"/>
  <c r="N108" i="5"/>
  <c r="M108" i="5"/>
  <c r="I108" i="5"/>
  <c r="F108" i="5"/>
  <c r="N107" i="5"/>
  <c r="M107" i="5"/>
  <c r="I107" i="5"/>
  <c r="K107" i="5" s="1"/>
  <c r="F107" i="5"/>
  <c r="N106" i="5"/>
  <c r="M106" i="5"/>
  <c r="I106" i="5"/>
  <c r="H106" i="5" s="1"/>
  <c r="F106" i="5"/>
  <c r="N105" i="5"/>
  <c r="M105" i="5"/>
  <c r="I105" i="5"/>
  <c r="K105" i="5" s="1"/>
  <c r="F105" i="5"/>
  <c r="N104" i="5"/>
  <c r="M104" i="5"/>
  <c r="I104" i="5"/>
  <c r="H104" i="5" s="1"/>
  <c r="F104" i="5"/>
  <c r="N103" i="5"/>
  <c r="M103" i="5"/>
  <c r="I103" i="5"/>
  <c r="J103" i="5" s="1"/>
  <c r="F103" i="5"/>
  <c r="N102" i="5"/>
  <c r="M102" i="5"/>
  <c r="I102" i="5"/>
  <c r="F102" i="5"/>
  <c r="N101" i="5"/>
  <c r="M101" i="5"/>
  <c r="I101" i="5"/>
  <c r="K101" i="5" s="1"/>
  <c r="F101" i="5"/>
  <c r="N100" i="5"/>
  <c r="M100" i="5"/>
  <c r="I100" i="5"/>
  <c r="J100" i="5" s="1"/>
  <c r="F100" i="5"/>
  <c r="N99" i="5"/>
  <c r="M99" i="5"/>
  <c r="I99" i="5"/>
  <c r="J99" i="5" s="1"/>
  <c r="F99" i="5"/>
  <c r="N98" i="5"/>
  <c r="M98" i="5"/>
  <c r="I98" i="5"/>
  <c r="H98" i="5" s="1"/>
  <c r="F98" i="5"/>
  <c r="N97" i="5"/>
  <c r="M97" i="5"/>
  <c r="I97" i="5"/>
  <c r="J97" i="5" s="1"/>
  <c r="F97" i="5"/>
  <c r="N96" i="5"/>
  <c r="M96" i="5"/>
  <c r="I96" i="5"/>
  <c r="K96" i="5" s="1"/>
  <c r="F96" i="5"/>
  <c r="N95" i="5"/>
  <c r="M95" i="5"/>
  <c r="I95" i="5"/>
  <c r="K95" i="5" s="1"/>
  <c r="F95" i="5"/>
  <c r="N94" i="5"/>
  <c r="M94" i="5"/>
  <c r="I94" i="5"/>
  <c r="J94" i="5" s="1"/>
  <c r="F94" i="5"/>
  <c r="N93" i="5"/>
  <c r="M93" i="5"/>
  <c r="I93" i="5"/>
  <c r="F93" i="5"/>
  <c r="N92" i="5"/>
  <c r="M92" i="5"/>
  <c r="I92" i="5"/>
  <c r="F92" i="5"/>
  <c r="N91" i="5"/>
  <c r="M91" i="5"/>
  <c r="I91" i="5"/>
  <c r="H91" i="5" s="1"/>
  <c r="F91" i="5"/>
  <c r="N90" i="5"/>
  <c r="M90" i="5"/>
  <c r="I90" i="5"/>
  <c r="H90" i="5" s="1"/>
  <c r="F90" i="5"/>
  <c r="N89" i="5"/>
  <c r="M89" i="5"/>
  <c r="I89" i="5"/>
  <c r="J89" i="5" s="1"/>
  <c r="F89" i="5"/>
  <c r="N88" i="5"/>
  <c r="M88" i="5"/>
  <c r="I88" i="5"/>
  <c r="J88" i="5" s="1"/>
  <c r="F88" i="5"/>
  <c r="N87" i="5"/>
  <c r="M87" i="5"/>
  <c r="I87" i="5"/>
  <c r="K87" i="5" s="1"/>
  <c r="F87" i="5"/>
  <c r="N86" i="5"/>
  <c r="M86" i="5"/>
  <c r="I86" i="5"/>
  <c r="H86" i="5" s="1"/>
  <c r="F86" i="5"/>
  <c r="N85" i="5"/>
  <c r="M85" i="5"/>
  <c r="I85" i="5"/>
  <c r="H85" i="5" s="1"/>
  <c r="F85" i="5"/>
  <c r="N84" i="5"/>
  <c r="M84" i="5"/>
  <c r="I84" i="5"/>
  <c r="J84" i="5" s="1"/>
  <c r="F84" i="5"/>
  <c r="N83" i="5"/>
  <c r="M83" i="5"/>
  <c r="I83" i="5"/>
  <c r="J83" i="5" s="1"/>
  <c r="F83" i="5"/>
  <c r="N82" i="5"/>
  <c r="M82" i="5"/>
  <c r="I82" i="5"/>
  <c r="H82" i="5" s="1"/>
  <c r="F82" i="5"/>
  <c r="N81" i="5"/>
  <c r="M81" i="5"/>
  <c r="I81" i="5"/>
  <c r="H81" i="5" s="1"/>
  <c r="F81" i="5"/>
  <c r="N80" i="5"/>
  <c r="M80" i="5"/>
  <c r="I80" i="5"/>
  <c r="K80" i="5" s="1"/>
  <c r="F80" i="5"/>
  <c r="N79" i="5"/>
  <c r="M79" i="5"/>
  <c r="I79" i="5"/>
  <c r="F79" i="5"/>
  <c r="N78" i="5"/>
  <c r="M78" i="5"/>
  <c r="I78" i="5"/>
  <c r="F78" i="5"/>
  <c r="N77" i="5"/>
  <c r="M77" i="5"/>
  <c r="I77" i="5"/>
  <c r="H77" i="5" s="1"/>
  <c r="F77" i="5"/>
  <c r="N76" i="5"/>
  <c r="M76" i="5"/>
  <c r="I76" i="5"/>
  <c r="K76" i="5" s="1"/>
  <c r="F76" i="5"/>
  <c r="N75" i="5"/>
  <c r="M75" i="5"/>
  <c r="I75" i="5"/>
  <c r="J75" i="5" s="1"/>
  <c r="F75" i="5"/>
  <c r="N74" i="5"/>
  <c r="M74" i="5"/>
  <c r="I74" i="5"/>
  <c r="F74" i="5"/>
  <c r="N73" i="5"/>
  <c r="M73" i="5"/>
  <c r="I73" i="5"/>
  <c r="F73" i="5"/>
  <c r="N72" i="5"/>
  <c r="M72" i="5"/>
  <c r="I72" i="5"/>
  <c r="K72" i="5" s="1"/>
  <c r="F72" i="5"/>
  <c r="N71" i="5"/>
  <c r="M71" i="5"/>
  <c r="I71" i="5"/>
  <c r="J71" i="5" s="1"/>
  <c r="F71" i="5"/>
  <c r="N70" i="5"/>
  <c r="M70" i="5"/>
  <c r="I70" i="5"/>
  <c r="J70" i="5" s="1"/>
  <c r="F70" i="5"/>
  <c r="N69" i="5"/>
  <c r="M69" i="5"/>
  <c r="I69" i="5"/>
  <c r="K69" i="5" s="1"/>
  <c r="F69" i="5"/>
  <c r="N68" i="5"/>
  <c r="M68" i="5"/>
  <c r="I68" i="5"/>
  <c r="H68" i="5" s="1"/>
  <c r="F68" i="5"/>
  <c r="N67" i="5"/>
  <c r="M67" i="5"/>
  <c r="I67" i="5"/>
  <c r="K67" i="5" s="1"/>
  <c r="F67" i="5"/>
  <c r="N66" i="5"/>
  <c r="M66" i="5"/>
  <c r="I66" i="5"/>
  <c r="F66" i="5"/>
  <c r="N65" i="5"/>
  <c r="M65" i="5"/>
  <c r="I65" i="5"/>
  <c r="K65" i="5" s="1"/>
  <c r="F65" i="5"/>
  <c r="N64" i="5"/>
  <c r="M64" i="5"/>
  <c r="I64" i="5"/>
  <c r="K64" i="5" s="1"/>
  <c r="F64" i="5"/>
  <c r="N63" i="5"/>
  <c r="M63" i="5"/>
  <c r="I63" i="5"/>
  <c r="J63" i="5" s="1"/>
  <c r="F63" i="5"/>
  <c r="N62" i="5"/>
  <c r="M62" i="5"/>
  <c r="I62" i="5"/>
  <c r="F62" i="5"/>
  <c r="N61" i="5"/>
  <c r="M61" i="5"/>
  <c r="I61" i="5"/>
  <c r="H61" i="5" s="1"/>
  <c r="F61" i="5"/>
  <c r="N60" i="5"/>
  <c r="M60" i="5"/>
  <c r="I60" i="5"/>
  <c r="F60" i="5"/>
  <c r="N59" i="5"/>
  <c r="M59" i="5"/>
  <c r="I59" i="5"/>
  <c r="K59" i="5" s="1"/>
  <c r="F59" i="5"/>
  <c r="N58" i="5"/>
  <c r="M58" i="5"/>
  <c r="I58" i="5"/>
  <c r="F58" i="5"/>
  <c r="N57" i="5"/>
  <c r="M57" i="5"/>
  <c r="I57" i="5"/>
  <c r="J57" i="5" s="1"/>
  <c r="F57" i="5"/>
  <c r="N56" i="5"/>
  <c r="M56" i="5"/>
  <c r="I56" i="5"/>
  <c r="K56" i="5" s="1"/>
  <c r="F56" i="5"/>
  <c r="N55" i="5"/>
  <c r="M55" i="5"/>
  <c r="I55" i="5"/>
  <c r="J55" i="5" s="1"/>
  <c r="F55" i="5"/>
  <c r="N54" i="5"/>
  <c r="M54" i="5"/>
  <c r="I54" i="5"/>
  <c r="K54" i="5" s="1"/>
  <c r="F54" i="5"/>
  <c r="N53" i="5"/>
  <c r="M53" i="5"/>
  <c r="I53" i="5"/>
  <c r="H53" i="5" s="1"/>
  <c r="F53" i="5"/>
  <c r="N52" i="5"/>
  <c r="M52" i="5"/>
  <c r="I52" i="5"/>
  <c r="F52" i="5"/>
  <c r="N51" i="5"/>
  <c r="M51" i="5"/>
  <c r="I51" i="5"/>
  <c r="J51" i="5" s="1"/>
  <c r="F51" i="5"/>
  <c r="N50" i="5"/>
  <c r="M50" i="5"/>
  <c r="I50" i="5"/>
  <c r="F50" i="5"/>
  <c r="N49" i="5"/>
  <c r="M49" i="5"/>
  <c r="I49" i="5"/>
  <c r="J49" i="5" s="1"/>
  <c r="F49" i="5"/>
  <c r="N48" i="5"/>
  <c r="M48" i="5"/>
  <c r="I48" i="5"/>
  <c r="J48" i="5" s="1"/>
  <c r="F48" i="5"/>
  <c r="N47" i="5"/>
  <c r="M47" i="5"/>
  <c r="I47" i="5"/>
  <c r="J47" i="5" s="1"/>
  <c r="F47" i="5"/>
  <c r="N46" i="5"/>
  <c r="M46" i="5"/>
  <c r="I46" i="5"/>
  <c r="K46" i="5" s="1"/>
  <c r="F46" i="5"/>
  <c r="N45" i="5"/>
  <c r="M45" i="5"/>
  <c r="I45" i="5"/>
  <c r="H45" i="5" s="1"/>
  <c r="F45" i="5"/>
  <c r="N44" i="5"/>
  <c r="M44" i="5"/>
  <c r="I44" i="5"/>
  <c r="F44" i="5"/>
  <c r="N43" i="5"/>
  <c r="M43" i="5"/>
  <c r="I43" i="5"/>
  <c r="J43" i="5" s="1"/>
  <c r="F43" i="5"/>
  <c r="N42" i="5"/>
  <c r="M42" i="5"/>
  <c r="I42" i="5"/>
  <c r="K42" i="5" s="1"/>
  <c r="F42" i="5"/>
  <c r="N41" i="5"/>
  <c r="M41" i="5"/>
  <c r="I41" i="5"/>
  <c r="J41" i="5" s="1"/>
  <c r="F41" i="5"/>
  <c r="N40" i="5"/>
  <c r="M40" i="5"/>
  <c r="I40" i="5"/>
  <c r="J40" i="5" s="1"/>
  <c r="F40" i="5"/>
  <c r="N39" i="5"/>
  <c r="M39" i="5"/>
  <c r="I39" i="5"/>
  <c r="J39" i="5" s="1"/>
  <c r="F39" i="5"/>
  <c r="N38" i="5"/>
  <c r="M38" i="5"/>
  <c r="I38" i="5"/>
  <c r="K38" i="5" s="1"/>
  <c r="F38" i="5"/>
  <c r="N37" i="5"/>
  <c r="M37" i="5"/>
  <c r="I37" i="5"/>
  <c r="H37" i="5" s="1"/>
  <c r="F37" i="5"/>
  <c r="N36" i="5"/>
  <c r="M36" i="5"/>
  <c r="I36" i="5"/>
  <c r="J36" i="5" s="1"/>
  <c r="F36" i="5"/>
  <c r="N35" i="5"/>
  <c r="M35" i="5"/>
  <c r="I35" i="5"/>
  <c r="J35" i="5" s="1"/>
  <c r="F35" i="5"/>
  <c r="N34" i="5"/>
  <c r="M34" i="5"/>
  <c r="I34" i="5"/>
  <c r="K34" i="5" s="1"/>
  <c r="F34" i="5"/>
  <c r="N33" i="5"/>
  <c r="M33" i="5"/>
  <c r="I33" i="5"/>
  <c r="J33" i="5" s="1"/>
  <c r="F33" i="5"/>
  <c r="N32" i="5"/>
  <c r="M32" i="5"/>
  <c r="I32" i="5"/>
  <c r="J32" i="5" s="1"/>
  <c r="F32" i="5"/>
  <c r="N31" i="5"/>
  <c r="M31" i="5"/>
  <c r="I31" i="5"/>
  <c r="J31" i="5" s="1"/>
  <c r="F31" i="5"/>
  <c r="N30" i="5"/>
  <c r="M30" i="5"/>
  <c r="I30" i="5"/>
  <c r="K30" i="5" s="1"/>
  <c r="F30" i="5"/>
  <c r="N29" i="5"/>
  <c r="M29" i="5"/>
  <c r="I29" i="5"/>
  <c r="H29" i="5" s="1"/>
  <c r="F29" i="5"/>
  <c r="N28" i="5"/>
  <c r="M28" i="5"/>
  <c r="I28" i="5"/>
  <c r="J28" i="5" s="1"/>
  <c r="F28" i="5"/>
  <c r="N27" i="5"/>
  <c r="M27" i="5"/>
  <c r="I27" i="5"/>
  <c r="H27" i="5" s="1"/>
  <c r="F27" i="5"/>
  <c r="N26" i="5"/>
  <c r="M26" i="5"/>
  <c r="I26" i="5"/>
  <c r="K26" i="5" s="1"/>
  <c r="F26" i="5"/>
  <c r="N25" i="5"/>
  <c r="M25" i="5"/>
  <c r="I25" i="5"/>
  <c r="J25" i="5" s="1"/>
  <c r="F25" i="5"/>
  <c r="N24" i="5"/>
  <c r="M24" i="5"/>
  <c r="I24" i="5"/>
  <c r="H24" i="5" s="1"/>
  <c r="F24" i="5"/>
  <c r="N23" i="5"/>
  <c r="M23" i="5"/>
  <c r="I23" i="5"/>
  <c r="J23" i="5" s="1"/>
  <c r="F23" i="5"/>
  <c r="N22" i="5"/>
  <c r="M22" i="5"/>
  <c r="I22" i="5"/>
  <c r="H22" i="5" s="1"/>
  <c r="F22" i="5"/>
  <c r="N21" i="5"/>
  <c r="M21" i="5"/>
  <c r="I21" i="5"/>
  <c r="H21" i="5" s="1"/>
  <c r="F21" i="5"/>
  <c r="N20" i="5"/>
  <c r="M20" i="5"/>
  <c r="I20" i="5"/>
  <c r="J20" i="5" s="1"/>
  <c r="F20" i="5"/>
  <c r="N19" i="5"/>
  <c r="M19" i="5"/>
  <c r="I19" i="5"/>
  <c r="J19" i="5" s="1"/>
  <c r="F19" i="5"/>
  <c r="N18" i="5"/>
  <c r="M18" i="5"/>
  <c r="I18" i="5"/>
  <c r="K18" i="5" s="1"/>
  <c r="F18" i="5"/>
  <c r="N17" i="5"/>
  <c r="M17" i="5"/>
  <c r="I17" i="5"/>
  <c r="J17" i="5" s="1"/>
  <c r="F17" i="5"/>
  <c r="N16" i="5"/>
  <c r="M16" i="5"/>
  <c r="I16" i="5"/>
  <c r="J16" i="5" s="1"/>
  <c r="F16" i="5"/>
  <c r="N15" i="5"/>
  <c r="M15" i="5"/>
  <c r="I15" i="5"/>
  <c r="J15" i="5" s="1"/>
  <c r="F15" i="5"/>
  <c r="N14" i="5"/>
  <c r="M14" i="5"/>
  <c r="I14" i="5"/>
  <c r="K14" i="5" s="1"/>
  <c r="F14" i="5"/>
  <c r="N13" i="5"/>
  <c r="M13" i="5"/>
  <c r="I13" i="5"/>
  <c r="K13" i="5" s="1"/>
  <c r="F13" i="5"/>
  <c r="N12" i="5"/>
  <c r="M12" i="5"/>
  <c r="I12" i="5"/>
  <c r="J12" i="5" s="1"/>
  <c r="F12" i="5"/>
  <c r="N11" i="5"/>
  <c r="M11" i="5"/>
  <c r="I11" i="5"/>
  <c r="K11" i="5" s="1"/>
  <c r="F11" i="5"/>
  <c r="N10" i="5"/>
  <c r="M10" i="5"/>
  <c r="I10" i="5"/>
  <c r="J10" i="5" s="1"/>
  <c r="F10" i="5"/>
  <c r="N9" i="5"/>
  <c r="M9" i="5"/>
  <c r="I9" i="5"/>
  <c r="J9" i="5" s="1"/>
  <c r="F9" i="5"/>
  <c r="N8" i="5"/>
  <c r="M8" i="5"/>
  <c r="I8" i="5"/>
  <c r="K8" i="5" s="1"/>
  <c r="F8" i="5"/>
  <c r="I7" i="5"/>
  <c r="K7" i="5" s="1"/>
  <c r="F7" i="5"/>
  <c r="N8" i="8"/>
  <c r="N7" i="17"/>
  <c r="N9" i="14"/>
  <c r="N7" i="12"/>
  <c r="N13" i="7"/>
  <c r="N164" i="18"/>
  <c r="N60" i="18"/>
  <c r="N49" i="15"/>
  <c r="N59" i="15"/>
  <c r="N12" i="16"/>
  <c r="N66" i="15"/>
  <c r="N134" i="18"/>
  <c r="N146" i="18"/>
  <c r="N101" i="15"/>
  <c r="N25" i="8"/>
  <c r="N107" i="15"/>
  <c r="N109" i="15"/>
  <c r="N111" i="15"/>
  <c r="N112" i="15"/>
  <c r="N9" i="17"/>
  <c r="M7" i="17"/>
  <c r="M9" i="14"/>
  <c r="M13" i="7"/>
  <c r="M164" i="18"/>
  <c r="M60" i="18"/>
  <c r="M45" i="15"/>
  <c r="M49" i="15"/>
  <c r="M59" i="15"/>
  <c r="M12" i="16"/>
  <c r="M66" i="15"/>
  <c r="M134" i="18"/>
  <c r="M146" i="18"/>
  <c r="M101" i="15"/>
  <c r="M25" i="8"/>
  <c r="M108" i="15"/>
  <c r="M109" i="15"/>
  <c r="M111" i="15"/>
  <c r="M112" i="15"/>
  <c r="M9" i="17"/>
  <c r="N20" i="14" l="1"/>
  <c r="N100" i="15"/>
  <c r="N102" i="15"/>
  <c r="J79" i="15"/>
  <c r="K153" i="18"/>
  <c r="H55" i="18"/>
  <c r="H96" i="18"/>
  <c r="H103" i="18"/>
  <c r="K170" i="18"/>
  <c r="K72" i="18"/>
  <c r="K174" i="18"/>
  <c r="J55" i="18"/>
  <c r="J185" i="18"/>
  <c r="K10" i="18"/>
  <c r="H33" i="18"/>
  <c r="J76" i="18"/>
  <c r="J158" i="18"/>
  <c r="H106" i="18"/>
  <c r="K20" i="18"/>
  <c r="H97" i="18"/>
  <c r="H18" i="18"/>
  <c r="H48" i="18"/>
  <c r="K71" i="18"/>
  <c r="H136" i="18"/>
  <c r="H35" i="18"/>
  <c r="J72" i="18"/>
  <c r="K112" i="18"/>
  <c r="H126" i="18"/>
  <c r="H13" i="18"/>
  <c r="J98" i="18"/>
  <c r="H121" i="18"/>
  <c r="J126" i="18"/>
  <c r="K129" i="18"/>
  <c r="K98" i="18"/>
  <c r="J62" i="18"/>
  <c r="J167" i="18"/>
  <c r="K186" i="18"/>
  <c r="H186" i="18"/>
  <c r="J10" i="18"/>
  <c r="H26" i="18"/>
  <c r="J78" i="18"/>
  <c r="K128" i="18"/>
  <c r="K167" i="18"/>
  <c r="J186" i="18"/>
  <c r="H57" i="18"/>
  <c r="H91" i="18"/>
  <c r="H112" i="18"/>
  <c r="K18" i="16"/>
  <c r="K9" i="17"/>
  <c r="J7" i="18"/>
  <c r="J29" i="18"/>
  <c r="K53" i="18"/>
  <c r="K59" i="18"/>
  <c r="J59" i="18"/>
  <c r="K70" i="18"/>
  <c r="J70" i="18"/>
  <c r="J150" i="18"/>
  <c r="K150" i="18"/>
  <c r="K18" i="18"/>
  <c r="K21" i="18"/>
  <c r="J26" i="18"/>
  <c r="K29" i="18"/>
  <c r="J33" i="18"/>
  <c r="J49" i="18"/>
  <c r="K66" i="18"/>
  <c r="H66" i="18"/>
  <c r="J68" i="18"/>
  <c r="K111" i="18"/>
  <c r="H111" i="18"/>
  <c r="J140" i="18"/>
  <c r="H140" i="18"/>
  <c r="K8" i="18"/>
  <c r="H8" i="18"/>
  <c r="K49" i="18"/>
  <c r="J77" i="18"/>
  <c r="H77" i="18"/>
  <c r="J84" i="18"/>
  <c r="K84" i="18"/>
  <c r="K96" i="18"/>
  <c r="K101" i="18"/>
  <c r="H101" i="18"/>
  <c r="J111" i="18"/>
  <c r="K46" i="18"/>
  <c r="J46" i="18"/>
  <c r="J138" i="18"/>
  <c r="H138" i="18"/>
  <c r="K172" i="18"/>
  <c r="H172" i="18"/>
  <c r="H175" i="18"/>
  <c r="K175" i="18"/>
  <c r="J69" i="18"/>
  <c r="H69" i="18"/>
  <c r="J104" i="18"/>
  <c r="K138" i="18"/>
  <c r="J172" i="18"/>
  <c r="J65" i="18"/>
  <c r="K65" i="18"/>
  <c r="J75" i="18"/>
  <c r="J99" i="18"/>
  <c r="K99" i="18"/>
  <c r="H99" i="18"/>
  <c r="K110" i="18"/>
  <c r="J110" i="18"/>
  <c r="H145" i="18"/>
  <c r="K145" i="18"/>
  <c r="K37" i="15"/>
  <c r="H27" i="18"/>
  <c r="K164" i="18"/>
  <c r="H53" i="18"/>
  <c r="K63" i="18"/>
  <c r="J63" i="18"/>
  <c r="J145" i="18"/>
  <c r="K166" i="18"/>
  <c r="H166" i="18"/>
  <c r="K57" i="18"/>
  <c r="J91" i="18"/>
  <c r="K103" i="18"/>
  <c r="H158" i="18"/>
  <c r="J168" i="18"/>
  <c r="K168" i="18"/>
  <c r="H128" i="18"/>
  <c r="H135" i="18"/>
  <c r="K18" i="14"/>
  <c r="J7" i="17"/>
  <c r="K11" i="18"/>
  <c r="J16" i="18"/>
  <c r="K16" i="18"/>
  <c r="K74" i="18"/>
  <c r="J74" i="18"/>
  <c r="H74" i="18"/>
  <c r="J82" i="18"/>
  <c r="K82" i="18"/>
  <c r="H82" i="18"/>
  <c r="K105" i="18"/>
  <c r="J105" i="18"/>
  <c r="H105" i="18"/>
  <c r="H137" i="18"/>
  <c r="K137" i="18"/>
  <c r="J143" i="18"/>
  <c r="H143" i="18"/>
  <c r="K180" i="18"/>
  <c r="J180" i="18"/>
  <c r="H180" i="18"/>
  <c r="K132" i="18"/>
  <c r="H132" i="18"/>
  <c r="J132" i="18"/>
  <c r="J8" i="18"/>
  <c r="K17" i="18"/>
  <c r="H17" i="18"/>
  <c r="K28" i="18"/>
  <c r="J28" i="18"/>
  <c r="H52" i="18"/>
  <c r="J52" i="18"/>
  <c r="K141" i="18"/>
  <c r="H141" i="18"/>
  <c r="J141" i="18"/>
  <c r="K134" i="18"/>
  <c r="J134" i="18"/>
  <c r="H134" i="18"/>
  <c r="H160" i="18"/>
  <c r="J160" i="18"/>
  <c r="H7" i="18"/>
  <c r="J13" i="18"/>
  <c r="K15" i="18"/>
  <c r="H15" i="18"/>
  <c r="J17" i="18"/>
  <c r="J30" i="18"/>
  <c r="K30" i="18"/>
  <c r="K39" i="18"/>
  <c r="J39" i="18"/>
  <c r="K176" i="18"/>
  <c r="J176" i="18"/>
  <c r="H176" i="18"/>
  <c r="K40" i="18"/>
  <c r="J40" i="18"/>
  <c r="H40" i="18"/>
  <c r="K43" i="18"/>
  <c r="J43" i="18"/>
  <c r="J44" i="18"/>
  <c r="K44" i="18"/>
  <c r="H44" i="18"/>
  <c r="J54" i="18"/>
  <c r="K54" i="18"/>
  <c r="H54" i="18"/>
  <c r="J124" i="18"/>
  <c r="H124" i="18"/>
  <c r="K178" i="18"/>
  <c r="J178" i="18"/>
  <c r="K183" i="18"/>
  <c r="H183" i="18"/>
  <c r="K45" i="18"/>
  <c r="J45" i="18"/>
  <c r="K83" i="18"/>
  <c r="H83" i="18"/>
  <c r="J83" i="18"/>
  <c r="H85" i="18"/>
  <c r="K85" i="18"/>
  <c r="H114" i="18"/>
  <c r="K114" i="18"/>
  <c r="K122" i="18"/>
  <c r="H122" i="18"/>
  <c r="J122" i="18"/>
  <c r="K147" i="18"/>
  <c r="H147" i="18"/>
  <c r="J147" i="18"/>
  <c r="J173" i="18"/>
  <c r="K173" i="18"/>
  <c r="J181" i="18"/>
  <c r="K181" i="18"/>
  <c r="K24" i="18"/>
  <c r="J24" i="18"/>
  <c r="K41" i="18"/>
  <c r="J41" i="18"/>
  <c r="H56" i="18"/>
  <c r="K56" i="18"/>
  <c r="J108" i="18"/>
  <c r="K108" i="18"/>
  <c r="H108" i="18"/>
  <c r="K165" i="18"/>
  <c r="J165" i="18"/>
  <c r="H165" i="18"/>
  <c r="H171" i="18"/>
  <c r="J171" i="18"/>
  <c r="H11" i="18"/>
  <c r="J23" i="18"/>
  <c r="H36" i="18"/>
  <c r="J36" i="18"/>
  <c r="J47" i="18"/>
  <c r="H47" i="18"/>
  <c r="K47" i="18"/>
  <c r="K130" i="18"/>
  <c r="H130" i="18"/>
  <c r="K171" i="18"/>
  <c r="H184" i="18"/>
  <c r="J184" i="18"/>
  <c r="H188" i="18"/>
  <c r="K188" i="18"/>
  <c r="J188" i="18"/>
  <c r="H70" i="18"/>
  <c r="K76" i="18"/>
  <c r="H95" i="18"/>
  <c r="H116" i="18"/>
  <c r="H127" i="18"/>
  <c r="H88" i="18"/>
  <c r="H118" i="18"/>
  <c r="H131" i="18"/>
  <c r="H151" i="18"/>
  <c r="H154" i="18"/>
  <c r="H162" i="18"/>
  <c r="H177" i="18"/>
  <c r="H179" i="18"/>
  <c r="K73" i="18"/>
  <c r="J88" i="18"/>
  <c r="J90" i="18"/>
  <c r="J118" i="18"/>
  <c r="J120" i="18"/>
  <c r="J123" i="18"/>
  <c r="J131" i="18"/>
  <c r="J142" i="18"/>
  <c r="K151" i="18"/>
  <c r="J154" i="18"/>
  <c r="J162" i="18"/>
  <c r="J163" i="18"/>
  <c r="J177" i="18"/>
  <c r="J182" i="18"/>
  <c r="J187" i="18"/>
  <c r="J48" i="18"/>
  <c r="K69" i="18"/>
  <c r="K115" i="18"/>
  <c r="K120" i="18"/>
  <c r="K136" i="18"/>
  <c r="J153" i="18"/>
  <c r="K163" i="18"/>
  <c r="J175" i="18"/>
  <c r="H94" i="18"/>
  <c r="K94" i="18"/>
  <c r="J94" i="18"/>
  <c r="H117" i="18"/>
  <c r="K117" i="18"/>
  <c r="J117" i="18"/>
  <c r="J34" i="18"/>
  <c r="H34" i="18"/>
  <c r="K34" i="18"/>
  <c r="K89" i="18"/>
  <c r="J89" i="18"/>
  <c r="H89" i="18"/>
  <c r="H25" i="18"/>
  <c r="K25" i="18"/>
  <c r="J25" i="18"/>
  <c r="H9" i="18"/>
  <c r="K9" i="18"/>
  <c r="J9" i="18"/>
  <c r="K15" i="15"/>
  <c r="K51" i="18"/>
  <c r="H51" i="18"/>
  <c r="J51" i="18"/>
  <c r="H60" i="18"/>
  <c r="K60" i="18"/>
  <c r="J60" i="18"/>
  <c r="J80" i="18"/>
  <c r="H80" i="18"/>
  <c r="K80" i="18"/>
  <c r="K67" i="18"/>
  <c r="H67" i="18"/>
  <c r="J67" i="18"/>
  <c r="H8" i="17"/>
  <c r="H14" i="18"/>
  <c r="K14" i="18"/>
  <c r="J14" i="18"/>
  <c r="H12" i="18"/>
  <c r="H19" i="18"/>
  <c r="H22" i="18"/>
  <c r="K23" i="18"/>
  <c r="H37" i="18"/>
  <c r="H50" i="18"/>
  <c r="H58" i="18"/>
  <c r="K86" i="18"/>
  <c r="J86" i="18"/>
  <c r="J12" i="18"/>
  <c r="K19" i="18"/>
  <c r="H21" i="18"/>
  <c r="J22" i="18"/>
  <c r="H28" i="18"/>
  <c r="J32" i="18"/>
  <c r="K37" i="18"/>
  <c r="H43" i="18"/>
  <c r="K50" i="18"/>
  <c r="J58" i="18"/>
  <c r="H62" i="18"/>
  <c r="J64" i="18"/>
  <c r="H73" i="18"/>
  <c r="H75" i="18"/>
  <c r="J79" i="18"/>
  <c r="H93" i="18"/>
  <c r="K93" i="18"/>
  <c r="H102" i="18"/>
  <c r="K102" i="18"/>
  <c r="J102" i="18"/>
  <c r="H31" i="18"/>
  <c r="K32" i="18"/>
  <c r="H42" i="18"/>
  <c r="H45" i="18"/>
  <c r="H63" i="18"/>
  <c r="K64" i="18"/>
  <c r="H78" i="18"/>
  <c r="K79" i="18"/>
  <c r="J93" i="18"/>
  <c r="J139" i="18"/>
  <c r="H139" i="18"/>
  <c r="K139" i="18"/>
  <c r="H61" i="18"/>
  <c r="H81" i="18"/>
  <c r="K107" i="18"/>
  <c r="H107" i="18"/>
  <c r="J107" i="18"/>
  <c r="H133" i="18"/>
  <c r="K133" i="18"/>
  <c r="J133" i="18"/>
  <c r="H148" i="18"/>
  <c r="K148" i="18"/>
  <c r="J148" i="18"/>
  <c r="J31" i="18"/>
  <c r="J38" i="18"/>
  <c r="K42" i="18"/>
  <c r="H87" i="18"/>
  <c r="K87" i="18"/>
  <c r="H113" i="18"/>
  <c r="K113" i="18"/>
  <c r="J113" i="18"/>
  <c r="K144" i="18"/>
  <c r="H144" i="18"/>
  <c r="J144" i="18"/>
  <c r="J20" i="18"/>
  <c r="K27" i="18"/>
  <c r="J35" i="18"/>
  <c r="K38" i="18"/>
  <c r="J164" i="18"/>
  <c r="K52" i="18"/>
  <c r="J56" i="18"/>
  <c r="K61" i="18"/>
  <c r="K68" i="18"/>
  <c r="J71" i="18"/>
  <c r="J81" i="18"/>
  <c r="J85" i="18"/>
  <c r="J87" i="18"/>
  <c r="K92" i="18"/>
  <c r="J92" i="18"/>
  <c r="H169" i="18"/>
  <c r="K169" i="18"/>
  <c r="J169" i="18"/>
  <c r="J97" i="18"/>
  <c r="J101" i="18"/>
  <c r="K121" i="18"/>
  <c r="J127" i="18"/>
  <c r="K140" i="18"/>
  <c r="J149" i="18"/>
  <c r="J157" i="18"/>
  <c r="H90" i="18"/>
  <c r="K106" i="18"/>
  <c r="H110" i="18"/>
  <c r="H115" i="18"/>
  <c r="J116" i="18"/>
  <c r="K124" i="18"/>
  <c r="H129" i="18"/>
  <c r="J130" i="18"/>
  <c r="J137" i="18"/>
  <c r="K143" i="18"/>
  <c r="K149" i="18"/>
  <c r="H156" i="18"/>
  <c r="K157" i="18"/>
  <c r="H100" i="18"/>
  <c r="H109" i="18"/>
  <c r="H119" i="18"/>
  <c r="H146" i="18"/>
  <c r="K152" i="18"/>
  <c r="H152" i="18"/>
  <c r="J152" i="18"/>
  <c r="J156" i="18"/>
  <c r="K100" i="18"/>
  <c r="K104" i="18"/>
  <c r="J109" i="18"/>
  <c r="J119" i="18"/>
  <c r="K123" i="18"/>
  <c r="J125" i="18"/>
  <c r="K142" i="18"/>
  <c r="K146" i="18"/>
  <c r="J159" i="18"/>
  <c r="H159" i="18"/>
  <c r="J95" i="18"/>
  <c r="J114" i="18"/>
  <c r="K125" i="18"/>
  <c r="K135" i="18"/>
  <c r="K155" i="18"/>
  <c r="J155" i="18"/>
  <c r="K159" i="18"/>
  <c r="J161" i="18"/>
  <c r="H161" i="18"/>
  <c r="K187" i="18"/>
  <c r="H178" i="18"/>
  <c r="J179" i="18"/>
  <c r="H182" i="18"/>
  <c r="J183" i="18"/>
  <c r="H185" i="18"/>
  <c r="H170" i="18"/>
  <c r="H174" i="18"/>
  <c r="H181" i="18"/>
  <c r="H173" i="18"/>
  <c r="J14" i="16"/>
  <c r="H24" i="15"/>
  <c r="K14" i="16"/>
  <c r="K24" i="15"/>
  <c r="H26" i="15"/>
  <c r="H93" i="15"/>
  <c r="J8" i="17"/>
  <c r="J17" i="15"/>
  <c r="J40" i="15"/>
  <c r="K74" i="15"/>
  <c r="J9" i="16"/>
  <c r="K9" i="16"/>
  <c r="K21" i="16"/>
  <c r="K9" i="15"/>
  <c r="K40" i="15"/>
  <c r="J86" i="15"/>
  <c r="H117" i="15"/>
  <c r="J20" i="16"/>
  <c r="H20" i="16"/>
  <c r="J17" i="16"/>
  <c r="K17" i="16"/>
  <c r="J43" i="15"/>
  <c r="J63" i="15"/>
  <c r="H80" i="15"/>
  <c r="K11" i="16"/>
  <c r="J11" i="16"/>
  <c r="J22" i="15"/>
  <c r="K26" i="15"/>
  <c r="K9" i="12"/>
  <c r="K89" i="15"/>
  <c r="J89" i="15"/>
  <c r="J12" i="16"/>
  <c r="H7" i="17"/>
  <c r="K22" i="16"/>
  <c r="H9" i="17"/>
  <c r="J25" i="15"/>
  <c r="J59" i="15"/>
  <c r="J66" i="15"/>
  <c r="J93" i="15"/>
  <c r="H37" i="15"/>
  <c r="H90" i="15"/>
  <c r="J111" i="15"/>
  <c r="K111" i="15"/>
  <c r="H116" i="15"/>
  <c r="H23" i="15"/>
  <c r="H7" i="16"/>
  <c r="H9" i="16"/>
  <c r="H15" i="16"/>
  <c r="K12" i="16"/>
  <c r="J15" i="16"/>
  <c r="K19" i="16"/>
  <c r="J7" i="13"/>
  <c r="J11" i="15"/>
  <c r="J13" i="15"/>
  <c r="J19" i="15"/>
  <c r="K33" i="15"/>
  <c r="K11" i="15"/>
  <c r="K13" i="15"/>
  <c r="K23" i="15"/>
  <c r="K44" i="15"/>
  <c r="J69" i="15"/>
  <c r="J80" i="15"/>
  <c r="K90" i="15"/>
  <c r="K116" i="15"/>
  <c r="J7" i="16"/>
  <c r="K13" i="12"/>
  <c r="J56" i="15"/>
  <c r="K64" i="15"/>
  <c r="H70" i="15"/>
  <c r="H74" i="15"/>
  <c r="H79" i="15"/>
  <c r="H95" i="15"/>
  <c r="J106" i="15"/>
  <c r="H30" i="15"/>
  <c r="H31" i="15"/>
  <c r="K56" i="15"/>
  <c r="H72" i="15"/>
  <c r="H96" i="15"/>
  <c r="K106" i="15"/>
  <c r="H108" i="15"/>
  <c r="K8" i="16"/>
  <c r="J8" i="16"/>
  <c r="K25" i="15"/>
  <c r="J30" i="15"/>
  <c r="K31" i="15"/>
  <c r="J49" i="15"/>
  <c r="J61" i="15"/>
  <c r="K63" i="15"/>
  <c r="H66" i="15"/>
  <c r="K72" i="15"/>
  <c r="H77" i="15"/>
  <c r="H89" i="15"/>
  <c r="J96" i="15"/>
  <c r="J108" i="15"/>
  <c r="H19" i="15"/>
  <c r="K61" i="15"/>
  <c r="H87" i="15"/>
  <c r="J13" i="16"/>
  <c r="H11" i="16"/>
  <c r="K13" i="16"/>
  <c r="H10" i="16"/>
  <c r="H16" i="16"/>
  <c r="K16" i="16"/>
  <c r="J16" i="16"/>
  <c r="J10" i="16"/>
  <c r="H19" i="16"/>
  <c r="H22" i="16"/>
  <c r="H18" i="16"/>
  <c r="H21" i="16"/>
  <c r="H7" i="13"/>
  <c r="K8" i="15"/>
  <c r="J8" i="15"/>
  <c r="H8" i="15"/>
  <c r="H48" i="15"/>
  <c r="J48" i="15"/>
  <c r="H104" i="15"/>
  <c r="K104" i="15"/>
  <c r="J104" i="15"/>
  <c r="H71" i="15"/>
  <c r="J71" i="15"/>
  <c r="K84" i="15"/>
  <c r="H84" i="15"/>
  <c r="J84" i="15"/>
  <c r="H73" i="15"/>
  <c r="K73" i="15"/>
  <c r="J73" i="15"/>
  <c r="H68" i="15"/>
  <c r="K68" i="15"/>
  <c r="J68" i="15"/>
  <c r="H91" i="15"/>
  <c r="J91" i="15"/>
  <c r="H33" i="15"/>
  <c r="H34" i="15"/>
  <c r="H36" i="15"/>
  <c r="H41" i="15"/>
  <c r="J44" i="15"/>
  <c r="H47" i="15"/>
  <c r="H52" i="15"/>
  <c r="H58" i="15"/>
  <c r="H64" i="15"/>
  <c r="H82" i="15"/>
  <c r="H85" i="15"/>
  <c r="J117" i="15"/>
  <c r="J95" i="15"/>
  <c r="J115" i="15"/>
  <c r="K22" i="15"/>
  <c r="K34" i="15"/>
  <c r="J36" i="15"/>
  <c r="K41" i="15"/>
  <c r="J47" i="15"/>
  <c r="K52" i="15"/>
  <c r="J58" i="15"/>
  <c r="J12" i="15"/>
  <c r="J29" i="15"/>
  <c r="J39" i="15"/>
  <c r="J75" i="15"/>
  <c r="J76" i="15"/>
  <c r="K81" i="15"/>
  <c r="J92" i="15"/>
  <c r="J15" i="15"/>
  <c r="J21" i="15"/>
  <c r="K29" i="15"/>
  <c r="K39" i="15"/>
  <c r="K75" i="15"/>
  <c r="K92" i="15"/>
  <c r="J98" i="15"/>
  <c r="J102" i="15"/>
  <c r="J114" i="15"/>
  <c r="H28" i="15"/>
  <c r="K28" i="15"/>
  <c r="K38" i="15"/>
  <c r="H38" i="15"/>
  <c r="J38" i="15"/>
  <c r="H42" i="15"/>
  <c r="K42" i="15"/>
  <c r="J42" i="15"/>
  <c r="J10" i="12"/>
  <c r="J7" i="14"/>
  <c r="K13" i="14"/>
  <c r="K7" i="15"/>
  <c r="J28" i="15"/>
  <c r="H51" i="15"/>
  <c r="K51" i="15"/>
  <c r="J51" i="15"/>
  <c r="H11" i="13"/>
  <c r="H12" i="15"/>
  <c r="H17" i="15"/>
  <c r="J27" i="15"/>
  <c r="K27" i="15"/>
  <c r="H27" i="15"/>
  <c r="H20" i="14"/>
  <c r="H10" i="15"/>
  <c r="K14" i="15"/>
  <c r="H14" i="15"/>
  <c r="K32" i="15"/>
  <c r="J32" i="15"/>
  <c r="H32" i="15"/>
  <c r="H8" i="14"/>
  <c r="K10" i="15"/>
  <c r="H18" i="15"/>
  <c r="J20" i="15"/>
  <c r="K16" i="15"/>
  <c r="J16" i="15"/>
  <c r="K20" i="15"/>
  <c r="H55" i="15"/>
  <c r="K55" i="15"/>
  <c r="J55" i="15"/>
  <c r="H7" i="14"/>
  <c r="H7" i="15"/>
  <c r="J9" i="15"/>
  <c r="K18" i="15"/>
  <c r="K43" i="15"/>
  <c r="K45" i="15"/>
  <c r="J45" i="15"/>
  <c r="K48" i="15"/>
  <c r="K59" i="15"/>
  <c r="H65" i="15"/>
  <c r="J65" i="15"/>
  <c r="K53" i="15"/>
  <c r="J53" i="15"/>
  <c r="H78" i="15"/>
  <c r="K78" i="15"/>
  <c r="J78" i="15"/>
  <c r="K60" i="15"/>
  <c r="J60" i="15"/>
  <c r="K83" i="15"/>
  <c r="H83" i="15"/>
  <c r="J83" i="15"/>
  <c r="K46" i="15"/>
  <c r="J46" i="15"/>
  <c r="H21" i="15"/>
  <c r="J35" i="15"/>
  <c r="K49" i="15"/>
  <c r="K54" i="15"/>
  <c r="J54" i="15"/>
  <c r="J57" i="15"/>
  <c r="J67" i="15"/>
  <c r="H67" i="15"/>
  <c r="K35" i="15"/>
  <c r="K57" i="15"/>
  <c r="K62" i="15"/>
  <c r="J62" i="15"/>
  <c r="K50" i="15"/>
  <c r="J50" i="15"/>
  <c r="K69" i="15"/>
  <c r="K76" i="15"/>
  <c r="H86" i="15"/>
  <c r="H97" i="15"/>
  <c r="K97" i="15"/>
  <c r="J97" i="15"/>
  <c r="H101" i="15"/>
  <c r="K101" i="15"/>
  <c r="J101" i="15"/>
  <c r="H109" i="15"/>
  <c r="K109" i="15"/>
  <c r="J109" i="15"/>
  <c r="H113" i="15"/>
  <c r="K113" i="15"/>
  <c r="J113" i="15"/>
  <c r="K71" i="15"/>
  <c r="K85" i="15"/>
  <c r="J70" i="15"/>
  <c r="K77" i="15"/>
  <c r="H81" i="15"/>
  <c r="J82" i="15"/>
  <c r="J87" i="15"/>
  <c r="H99" i="15"/>
  <c r="K99" i="15"/>
  <c r="J99" i="15"/>
  <c r="H105" i="15"/>
  <c r="K105" i="15"/>
  <c r="J105" i="15"/>
  <c r="H110" i="15"/>
  <c r="K110" i="15"/>
  <c r="J110" i="15"/>
  <c r="J88" i="15"/>
  <c r="H88" i="15"/>
  <c r="K91" i="15"/>
  <c r="H94" i="15"/>
  <c r="K98" i="15"/>
  <c r="H100" i="15"/>
  <c r="K102" i="15"/>
  <c r="H103" i="15"/>
  <c r="H107" i="15"/>
  <c r="H112" i="15"/>
  <c r="K114" i="15"/>
  <c r="K115" i="15"/>
  <c r="H118" i="15"/>
  <c r="J94" i="15"/>
  <c r="J100" i="15"/>
  <c r="J103" i="15"/>
  <c r="J107" i="15"/>
  <c r="J112" i="15"/>
  <c r="J118" i="15"/>
  <c r="K11" i="14"/>
  <c r="H13" i="13"/>
  <c r="K12" i="14"/>
  <c r="K19" i="14"/>
  <c r="H19" i="14"/>
  <c r="J19" i="14"/>
  <c r="K8" i="13"/>
  <c r="J12" i="13"/>
  <c r="K12" i="13"/>
  <c r="J10" i="14"/>
  <c r="K10" i="14"/>
  <c r="H11" i="14"/>
  <c r="H13" i="14"/>
  <c r="K14" i="14"/>
  <c r="K21" i="14"/>
  <c r="K14" i="12"/>
  <c r="J10" i="13"/>
  <c r="K10" i="13"/>
  <c r="H15" i="14"/>
  <c r="K15" i="14"/>
  <c r="J15" i="14"/>
  <c r="H9" i="14"/>
  <c r="J9" i="14"/>
  <c r="H16" i="14"/>
  <c r="H17" i="14"/>
  <c r="K17" i="14"/>
  <c r="J17" i="14"/>
  <c r="J8" i="14"/>
  <c r="H10" i="14"/>
  <c r="K16" i="14"/>
  <c r="J12" i="14"/>
  <c r="J14" i="14"/>
  <c r="H18" i="14"/>
  <c r="J20" i="14"/>
  <c r="H21" i="14"/>
  <c r="H9" i="12"/>
  <c r="K9" i="13"/>
  <c r="J14" i="12"/>
  <c r="J11" i="13"/>
  <c r="J13" i="13"/>
  <c r="H10" i="13"/>
  <c r="H7" i="11"/>
  <c r="H10" i="12"/>
  <c r="H8" i="13"/>
  <c r="H9" i="13"/>
  <c r="J15" i="12"/>
  <c r="K15" i="12"/>
  <c r="J13" i="12"/>
  <c r="K7" i="12"/>
  <c r="H7" i="12"/>
  <c r="H13" i="11"/>
  <c r="H12" i="12"/>
  <c r="J7" i="10"/>
  <c r="J11" i="11"/>
  <c r="K11" i="11"/>
  <c r="H8" i="12"/>
  <c r="J8" i="12"/>
  <c r="K13" i="10"/>
  <c r="H13" i="10"/>
  <c r="J14" i="11"/>
  <c r="H11" i="12"/>
  <c r="K11" i="12"/>
  <c r="J12" i="12"/>
  <c r="K9" i="10"/>
  <c r="H9" i="10"/>
  <c r="J9" i="10"/>
  <c r="K11" i="10"/>
  <c r="J11" i="10"/>
  <c r="K10" i="10"/>
  <c r="H10" i="10"/>
  <c r="J13" i="11"/>
  <c r="J12" i="10"/>
  <c r="H11" i="11"/>
  <c r="J7" i="11"/>
  <c r="K9" i="11"/>
  <c r="J9" i="11"/>
  <c r="H9" i="11"/>
  <c r="J15" i="7"/>
  <c r="K8" i="11"/>
  <c r="J8" i="11"/>
  <c r="H8" i="11"/>
  <c r="H7" i="9"/>
  <c r="H12" i="11"/>
  <c r="J12" i="11"/>
  <c r="J10" i="11"/>
  <c r="K10" i="11"/>
  <c r="K14" i="11"/>
  <c r="K23" i="8"/>
  <c r="J11" i="9"/>
  <c r="H11" i="9"/>
  <c r="H7" i="10"/>
  <c r="J10" i="10"/>
  <c r="J13" i="9"/>
  <c r="K13" i="9"/>
  <c r="H16" i="9"/>
  <c r="J16" i="9"/>
  <c r="K16" i="9"/>
  <c r="H9" i="9"/>
  <c r="H8" i="10"/>
  <c r="K8" i="10"/>
  <c r="J8" i="10"/>
  <c r="K12" i="10"/>
  <c r="K8" i="9"/>
  <c r="H8" i="9"/>
  <c r="H15" i="7"/>
  <c r="H15" i="9"/>
  <c r="K15" i="9"/>
  <c r="J15" i="9"/>
  <c r="K14" i="9"/>
  <c r="H14" i="9"/>
  <c r="K18" i="8"/>
  <c r="H27" i="8"/>
  <c r="K29" i="8"/>
  <c r="H10" i="9"/>
  <c r="H11" i="8"/>
  <c r="J12" i="8"/>
  <c r="K12" i="8"/>
  <c r="K22" i="8"/>
  <c r="J22" i="8"/>
  <c r="H12" i="7"/>
  <c r="H8" i="8"/>
  <c r="J8" i="8"/>
  <c r="K10" i="8"/>
  <c r="J10" i="8"/>
  <c r="H19" i="8"/>
  <c r="J19" i="8"/>
  <c r="J27" i="8"/>
  <c r="J9" i="9"/>
  <c r="J10" i="9"/>
  <c r="H18" i="8"/>
  <c r="H23" i="8"/>
  <c r="J7" i="9"/>
  <c r="J8" i="9"/>
  <c r="H14" i="8"/>
  <c r="H12" i="9"/>
  <c r="K12" i="9"/>
  <c r="H13" i="9"/>
  <c r="K8" i="7"/>
  <c r="K25" i="8"/>
  <c r="J25" i="8"/>
  <c r="H25" i="8"/>
  <c r="H9" i="8"/>
  <c r="K9" i="8"/>
  <c r="J17" i="8"/>
  <c r="K13" i="8"/>
  <c r="K17" i="8"/>
  <c r="H22" i="8"/>
  <c r="K11" i="8"/>
  <c r="H24" i="8"/>
  <c r="H29" i="8"/>
  <c r="J24" i="8"/>
  <c r="H30" i="8"/>
  <c r="J14" i="8"/>
  <c r="J9" i="6"/>
  <c r="H13" i="7"/>
  <c r="J13" i="7"/>
  <c r="H7" i="8"/>
  <c r="K7" i="8"/>
  <c r="J7" i="8"/>
  <c r="K24" i="6"/>
  <c r="H24" i="6"/>
  <c r="K12" i="7"/>
  <c r="J14" i="7"/>
  <c r="H9" i="6"/>
  <c r="K8" i="8"/>
  <c r="K15" i="8"/>
  <c r="H15" i="8"/>
  <c r="J15" i="8"/>
  <c r="H12" i="8"/>
  <c r="H13" i="8"/>
  <c r="J16" i="8"/>
  <c r="H31" i="8"/>
  <c r="K31" i="8"/>
  <c r="J31" i="8"/>
  <c r="K16" i="8"/>
  <c r="H21" i="8"/>
  <c r="K21" i="8"/>
  <c r="J21" i="8"/>
  <c r="H20" i="8"/>
  <c r="H26" i="8"/>
  <c r="H28" i="8"/>
  <c r="J30" i="8"/>
  <c r="J20" i="8"/>
  <c r="J26" i="8"/>
  <c r="J28" i="8"/>
  <c r="J17" i="6"/>
  <c r="K17" i="6"/>
  <c r="J21" i="7"/>
  <c r="H21" i="7"/>
  <c r="K21" i="7"/>
  <c r="K15" i="6"/>
  <c r="J15" i="6"/>
  <c r="K22" i="6"/>
  <c r="J22" i="6"/>
  <c r="H22" i="6"/>
  <c r="H17" i="7"/>
  <c r="K14" i="7"/>
  <c r="J17" i="7"/>
  <c r="H11" i="7"/>
  <c r="H16" i="7"/>
  <c r="H18" i="7"/>
  <c r="J11" i="7"/>
  <c r="K13" i="7"/>
  <c r="J16" i="7"/>
  <c r="J18" i="7"/>
  <c r="J8" i="7"/>
  <c r="K20" i="6"/>
  <c r="J7" i="7"/>
  <c r="K7" i="7"/>
  <c r="H10" i="7"/>
  <c r="H9" i="7"/>
  <c r="J10" i="7"/>
  <c r="J9" i="7"/>
  <c r="H19" i="6"/>
  <c r="H19" i="7"/>
  <c r="K19" i="7"/>
  <c r="J19" i="7"/>
  <c r="H20" i="7"/>
  <c r="J20" i="7"/>
  <c r="J13" i="6"/>
  <c r="K13" i="6"/>
  <c r="K11" i="6"/>
  <c r="H15" i="6"/>
  <c r="J19" i="6"/>
  <c r="K23" i="6"/>
  <c r="J18" i="6"/>
  <c r="H10" i="6"/>
  <c r="J11" i="6"/>
  <c r="K18" i="6"/>
  <c r="H14" i="6"/>
  <c r="J7" i="6"/>
  <c r="J8" i="6"/>
  <c r="J14" i="6"/>
  <c r="H23" i="6"/>
  <c r="K7" i="6"/>
  <c r="K8" i="6"/>
  <c r="J12" i="6"/>
  <c r="K12" i="6"/>
  <c r="J10" i="6"/>
  <c r="H16" i="6"/>
  <c r="J16" i="6"/>
  <c r="H17" i="6"/>
  <c r="H20" i="6"/>
  <c r="K21" i="6"/>
  <c r="J21" i="6"/>
  <c r="H21" i="6"/>
  <c r="J24" i="6"/>
  <c r="J400" i="5"/>
  <c r="H388" i="5"/>
  <c r="J276" i="5"/>
  <c r="K432" i="5"/>
  <c r="K304" i="5"/>
  <c r="H349" i="5"/>
  <c r="H119" i="5"/>
  <c r="H32" i="5"/>
  <c r="K153" i="5"/>
  <c r="J340" i="5"/>
  <c r="K421" i="5"/>
  <c r="J59" i="5"/>
  <c r="K369" i="5"/>
  <c r="J26" i="5"/>
  <c r="J356" i="5"/>
  <c r="H360" i="5"/>
  <c r="H280" i="5"/>
  <c r="J188" i="5"/>
  <c r="H273" i="5"/>
  <c r="H300" i="5"/>
  <c r="H59" i="5"/>
  <c r="J112" i="5"/>
  <c r="K168" i="5"/>
  <c r="H217" i="5"/>
  <c r="J331" i="5"/>
  <c r="K393" i="5"/>
  <c r="J67" i="5"/>
  <c r="H210" i="5"/>
  <c r="K225" i="5"/>
  <c r="K312" i="5"/>
  <c r="H322" i="5"/>
  <c r="K407" i="5"/>
  <c r="J42" i="5"/>
  <c r="K210" i="5"/>
  <c r="K191" i="5"/>
  <c r="H393" i="5"/>
  <c r="J422" i="5"/>
  <c r="H141" i="5"/>
  <c r="K158" i="5"/>
  <c r="H202" i="5"/>
  <c r="K435" i="5"/>
  <c r="H67" i="5"/>
  <c r="K141" i="5"/>
  <c r="J189" i="5"/>
  <c r="H304" i="5"/>
  <c r="H344" i="5"/>
  <c r="J384" i="5"/>
  <c r="H170" i="5"/>
  <c r="H201" i="5"/>
  <c r="H333" i="5"/>
  <c r="H369" i="5"/>
  <c r="H118" i="5"/>
  <c r="H165" i="5"/>
  <c r="H268" i="5"/>
  <c r="H409" i="5"/>
  <c r="H400" i="5"/>
  <c r="K413" i="5"/>
  <c r="H415" i="5"/>
  <c r="K103" i="5"/>
  <c r="H105" i="5"/>
  <c r="K165" i="5"/>
  <c r="H232" i="5"/>
  <c r="K246" i="5"/>
  <c r="J343" i="5"/>
  <c r="K409" i="5"/>
  <c r="K28" i="5"/>
  <c r="H30" i="5"/>
  <c r="J56" i="5"/>
  <c r="K134" i="5"/>
  <c r="K177" i="5"/>
  <c r="J193" i="5"/>
  <c r="J235" i="5"/>
  <c r="K264" i="5"/>
  <c r="K289" i="5"/>
  <c r="K296" i="5"/>
  <c r="J347" i="5"/>
  <c r="J418" i="5"/>
  <c r="K439" i="5"/>
  <c r="K161" i="5"/>
  <c r="J190" i="5"/>
  <c r="K193" i="5"/>
  <c r="J204" i="5"/>
  <c r="K215" i="5"/>
  <c r="K235" i="5"/>
  <c r="K273" i="5"/>
  <c r="J280" i="5"/>
  <c r="K307" i="5"/>
  <c r="K333" i="5"/>
  <c r="K360" i="5"/>
  <c r="K418" i="5"/>
  <c r="J30" i="5"/>
  <c r="J96" i="5"/>
  <c r="J208" i="5"/>
  <c r="J263" i="5"/>
  <c r="J268" i="5"/>
  <c r="K300" i="5"/>
  <c r="J330" i="5"/>
  <c r="J339" i="5"/>
  <c r="J344" i="5"/>
  <c r="K404" i="5"/>
  <c r="H14" i="5"/>
  <c r="K27" i="5"/>
  <c r="H38" i="5"/>
  <c r="K71" i="5"/>
  <c r="H75" i="5"/>
  <c r="K115" i="5"/>
  <c r="J201" i="5"/>
  <c r="K217" i="5"/>
  <c r="K232" i="5"/>
  <c r="H242" i="5"/>
  <c r="K288" i="5"/>
  <c r="K295" i="5"/>
  <c r="H317" i="5"/>
  <c r="J346" i="5"/>
  <c r="K364" i="5"/>
  <c r="H366" i="5"/>
  <c r="K388" i="5"/>
  <c r="J38" i="5"/>
  <c r="K178" i="5"/>
  <c r="H182" i="5"/>
  <c r="J242" i="5"/>
  <c r="H276" i="5"/>
  <c r="K292" i="5"/>
  <c r="H294" i="5"/>
  <c r="H354" i="5"/>
  <c r="J366" i="5"/>
  <c r="H9" i="5"/>
  <c r="H46" i="5"/>
  <c r="H173" i="5"/>
  <c r="H264" i="5"/>
  <c r="H314" i="5"/>
  <c r="K396" i="5"/>
  <c r="H398" i="5"/>
  <c r="K412" i="5"/>
  <c r="J24" i="5"/>
  <c r="K116" i="5"/>
  <c r="J121" i="5"/>
  <c r="K124" i="5"/>
  <c r="J137" i="5"/>
  <c r="J145" i="5"/>
  <c r="J157" i="5"/>
  <c r="J207" i="5"/>
  <c r="K222" i="5"/>
  <c r="J247" i="5"/>
  <c r="K256" i="5"/>
  <c r="J302" i="5"/>
  <c r="J324" i="5"/>
  <c r="J348" i="5"/>
  <c r="J380" i="5"/>
  <c r="J403" i="5"/>
  <c r="J406" i="5"/>
  <c r="H429" i="5"/>
  <c r="H7" i="5"/>
  <c r="K24" i="5"/>
  <c r="K32" i="5"/>
  <c r="H36" i="5"/>
  <c r="H43" i="5"/>
  <c r="J46" i="5"/>
  <c r="H54" i="5"/>
  <c r="H64" i="5"/>
  <c r="K75" i="5"/>
  <c r="K97" i="5"/>
  <c r="H99" i="5"/>
  <c r="K121" i="5"/>
  <c r="K137" i="5"/>
  <c r="K145" i="5"/>
  <c r="H156" i="5"/>
  <c r="H159" i="5"/>
  <c r="K162" i="5"/>
  <c r="H169" i="5"/>
  <c r="H172" i="5"/>
  <c r="J173" i="5"/>
  <c r="J182" i="5"/>
  <c r="K231" i="5"/>
  <c r="H236" i="5"/>
  <c r="H239" i="5"/>
  <c r="H269" i="5"/>
  <c r="K279" i="5"/>
  <c r="J294" i="5"/>
  <c r="J314" i="5"/>
  <c r="K317" i="5"/>
  <c r="K324" i="5"/>
  <c r="H328" i="5"/>
  <c r="K336" i="5"/>
  <c r="K348" i="5"/>
  <c r="J368" i="5"/>
  <c r="K380" i="5"/>
  <c r="H382" i="5"/>
  <c r="K415" i="5"/>
  <c r="H428" i="5"/>
  <c r="H13" i="5"/>
  <c r="J18" i="5"/>
  <c r="H28" i="5"/>
  <c r="K43" i="5"/>
  <c r="J54" i="5"/>
  <c r="H56" i="5"/>
  <c r="J64" i="5"/>
  <c r="K94" i="5"/>
  <c r="K99" i="5"/>
  <c r="H103" i="5"/>
  <c r="K151" i="5"/>
  <c r="H153" i="5"/>
  <c r="J159" i="5"/>
  <c r="J169" i="5"/>
  <c r="J172" i="5"/>
  <c r="H188" i="5"/>
  <c r="H191" i="5"/>
  <c r="K236" i="5"/>
  <c r="J239" i="5"/>
  <c r="H278" i="5"/>
  <c r="J286" i="5"/>
  <c r="H288" i="5"/>
  <c r="H310" i="5"/>
  <c r="J316" i="5"/>
  <c r="J328" i="5"/>
  <c r="H340" i="5"/>
  <c r="K341" i="5"/>
  <c r="H346" i="5"/>
  <c r="H356" i="5"/>
  <c r="K357" i="5"/>
  <c r="H370" i="5"/>
  <c r="J382" i="5"/>
  <c r="H384" i="5"/>
  <c r="J390" i="5"/>
  <c r="J428" i="5"/>
  <c r="H444" i="5"/>
  <c r="H8" i="5"/>
  <c r="H20" i="5"/>
  <c r="H71" i="5"/>
  <c r="H127" i="5"/>
  <c r="H129" i="5"/>
  <c r="H143" i="5"/>
  <c r="H198" i="5"/>
  <c r="H215" i="5"/>
  <c r="H225" i="5"/>
  <c r="H238" i="5"/>
  <c r="H248" i="5"/>
  <c r="H285" i="5"/>
  <c r="H298" i="5"/>
  <c r="H312" i="5"/>
  <c r="H376" i="5"/>
  <c r="H404" i="5"/>
  <c r="H432" i="5"/>
  <c r="K437" i="5"/>
  <c r="H439" i="5"/>
  <c r="J8" i="5"/>
  <c r="K20" i="5"/>
  <c r="H107" i="5"/>
  <c r="H116" i="5"/>
  <c r="J122" i="5"/>
  <c r="H124" i="5"/>
  <c r="K127" i="5"/>
  <c r="J140" i="5"/>
  <c r="J143" i="5"/>
  <c r="H157" i="5"/>
  <c r="K183" i="5"/>
  <c r="H185" i="5"/>
  <c r="K200" i="5"/>
  <c r="H207" i="5"/>
  <c r="H218" i="5"/>
  <c r="H247" i="5"/>
  <c r="K250" i="5"/>
  <c r="H258" i="5"/>
  <c r="K285" i="5"/>
  <c r="J295" i="5"/>
  <c r="J315" i="5"/>
  <c r="K337" i="5"/>
  <c r="K376" i="5"/>
  <c r="H386" i="5"/>
  <c r="H423" i="5"/>
  <c r="J154" i="5"/>
  <c r="H154" i="5"/>
  <c r="K154" i="5"/>
  <c r="K66" i="5"/>
  <c r="J66" i="5"/>
  <c r="K79" i="5"/>
  <c r="J79" i="5"/>
  <c r="K102" i="5"/>
  <c r="J102" i="5"/>
  <c r="H102" i="5"/>
  <c r="H160" i="5"/>
  <c r="J160" i="5"/>
  <c r="K180" i="5"/>
  <c r="H180" i="5"/>
  <c r="J180" i="5"/>
  <c r="K220" i="5"/>
  <c r="H220" i="5"/>
  <c r="K358" i="5"/>
  <c r="H358" i="5"/>
  <c r="J358" i="5"/>
  <c r="J401" i="5"/>
  <c r="H401" i="5"/>
  <c r="K401" i="5"/>
  <c r="H434" i="5"/>
  <c r="K434" i="5"/>
  <c r="J434" i="5"/>
  <c r="J92" i="5"/>
  <c r="H92" i="5"/>
  <c r="H113" i="5"/>
  <c r="K113" i="5"/>
  <c r="J113" i="5"/>
  <c r="H241" i="5"/>
  <c r="K241" i="5"/>
  <c r="J241" i="5"/>
  <c r="J34" i="5"/>
  <c r="K40" i="5"/>
  <c r="K48" i="5"/>
  <c r="K50" i="5"/>
  <c r="J50" i="5"/>
  <c r="K58" i="5"/>
  <c r="J58" i="5"/>
  <c r="J76" i="5"/>
  <c r="H76" i="5"/>
  <c r="H83" i="5"/>
  <c r="H284" i="5"/>
  <c r="K284" i="5"/>
  <c r="J284" i="5"/>
  <c r="J445" i="5"/>
  <c r="H445" i="5"/>
  <c r="K445" i="5"/>
  <c r="H12" i="5"/>
  <c r="J52" i="5"/>
  <c r="H52" i="5"/>
  <c r="K73" i="5"/>
  <c r="J73" i="5"/>
  <c r="K78" i="5"/>
  <c r="J78" i="5"/>
  <c r="K83" i="5"/>
  <c r="H123" i="5"/>
  <c r="K123" i="5"/>
  <c r="J123" i="5"/>
  <c r="J128" i="5"/>
  <c r="K128" i="5"/>
  <c r="H128" i="5"/>
  <c r="H323" i="5"/>
  <c r="K323" i="5"/>
  <c r="J323" i="5"/>
  <c r="J385" i="5"/>
  <c r="H385" i="5"/>
  <c r="K385" i="5"/>
  <c r="H431" i="5"/>
  <c r="K431" i="5"/>
  <c r="J431" i="5"/>
  <c r="J44" i="5"/>
  <c r="H44" i="5"/>
  <c r="K52" i="5"/>
  <c r="J60" i="5"/>
  <c r="K60" i="5"/>
  <c r="H60" i="5"/>
  <c r="K62" i="5"/>
  <c r="H62" i="5"/>
  <c r="J68" i="5"/>
  <c r="K68" i="5"/>
  <c r="J80" i="5"/>
  <c r="H80" i="5"/>
  <c r="K85" i="5"/>
  <c r="J85" i="5"/>
  <c r="K89" i="5"/>
  <c r="H89" i="5"/>
  <c r="J108" i="5"/>
  <c r="H108" i="5"/>
  <c r="K108" i="5"/>
  <c r="J186" i="5"/>
  <c r="H186" i="5"/>
  <c r="K186" i="5"/>
  <c r="K261" i="5"/>
  <c r="H261" i="5"/>
  <c r="J261" i="5"/>
  <c r="J301" i="5"/>
  <c r="H301" i="5"/>
  <c r="J130" i="5"/>
  <c r="H130" i="5"/>
  <c r="K130" i="5"/>
  <c r="H11" i="5"/>
  <c r="K12" i="5"/>
  <c r="K19" i="5"/>
  <c r="H19" i="5"/>
  <c r="K22" i="5"/>
  <c r="J22" i="5"/>
  <c r="J27" i="5"/>
  <c r="H35" i="5"/>
  <c r="K36" i="5"/>
  <c r="K44" i="5"/>
  <c r="H51" i="5"/>
  <c r="J62" i="5"/>
  <c r="H223" i="5"/>
  <c r="K223" i="5"/>
  <c r="J223" i="5"/>
  <c r="H372" i="5"/>
  <c r="K372" i="5"/>
  <c r="J372" i="5"/>
  <c r="K91" i="5"/>
  <c r="J91" i="5"/>
  <c r="K93" i="5"/>
  <c r="H93" i="5"/>
  <c r="J133" i="5"/>
  <c r="K133" i="5"/>
  <c r="H176" i="5"/>
  <c r="K176" i="5"/>
  <c r="H320" i="5"/>
  <c r="K320" i="5"/>
  <c r="J320" i="5"/>
  <c r="H327" i="5"/>
  <c r="K327" i="5"/>
  <c r="J327" i="5"/>
  <c r="H427" i="5"/>
  <c r="K427" i="5"/>
  <c r="J427" i="5"/>
  <c r="J11" i="5"/>
  <c r="K16" i="5"/>
  <c r="H16" i="5"/>
  <c r="K35" i="5"/>
  <c r="H40" i="5"/>
  <c r="H48" i="5"/>
  <c r="K51" i="5"/>
  <c r="H74" i="5"/>
  <c r="K74" i="5"/>
  <c r="K77" i="5"/>
  <c r="J77" i="5"/>
  <c r="H79" i="5"/>
  <c r="J93" i="5"/>
  <c r="K150" i="5"/>
  <c r="J150" i="5"/>
  <c r="J205" i="5"/>
  <c r="H205" i="5"/>
  <c r="K205" i="5"/>
  <c r="H316" i="5"/>
  <c r="H330" i="5"/>
  <c r="H368" i="5"/>
  <c r="H390" i="5"/>
  <c r="H394" i="5"/>
  <c r="H406" i="5"/>
  <c r="H422" i="5"/>
  <c r="H87" i="5"/>
  <c r="H94" i="5"/>
  <c r="H97" i="5"/>
  <c r="J107" i="5"/>
  <c r="H115" i="5"/>
  <c r="J119" i="5"/>
  <c r="J129" i="5"/>
  <c r="H134" i="5"/>
  <c r="H138" i="5"/>
  <c r="J144" i="5"/>
  <c r="H166" i="5"/>
  <c r="K170" i="5"/>
  <c r="J185" i="5"/>
  <c r="J192" i="5"/>
  <c r="J198" i="5"/>
  <c r="K202" i="5"/>
  <c r="H226" i="5"/>
  <c r="K229" i="5"/>
  <c r="H231" i="5"/>
  <c r="H240" i="5"/>
  <c r="H244" i="5"/>
  <c r="K248" i="5"/>
  <c r="H250" i="5"/>
  <c r="H253" i="5"/>
  <c r="J256" i="5"/>
  <c r="H270" i="5"/>
  <c r="H292" i="5"/>
  <c r="K293" i="5"/>
  <c r="H296" i="5"/>
  <c r="H326" i="5"/>
  <c r="J334" i="5"/>
  <c r="H336" i="5"/>
  <c r="H361" i="5"/>
  <c r="H364" i="5"/>
  <c r="H374" i="5"/>
  <c r="H378" i="5"/>
  <c r="H396" i="5"/>
  <c r="H412" i="5"/>
  <c r="J444" i="5"/>
  <c r="H437" i="5"/>
  <c r="J443" i="5"/>
  <c r="J87" i="5"/>
  <c r="J90" i="5"/>
  <c r="J106" i="5"/>
  <c r="K138" i="5"/>
  <c r="H162" i="5"/>
  <c r="K166" i="5"/>
  <c r="J175" i="5"/>
  <c r="H178" i="5"/>
  <c r="H190" i="5"/>
  <c r="K197" i="5"/>
  <c r="J200" i="5"/>
  <c r="H209" i="5"/>
  <c r="H221" i="5"/>
  <c r="K226" i="5"/>
  <c r="K240" i="5"/>
  <c r="J244" i="5"/>
  <c r="K253" i="5"/>
  <c r="K263" i="5"/>
  <c r="H266" i="5"/>
  <c r="J270" i="5"/>
  <c r="H272" i="5"/>
  <c r="J279" i="5"/>
  <c r="H282" i="5"/>
  <c r="J299" i="5"/>
  <c r="H305" i="5"/>
  <c r="H308" i="5"/>
  <c r="K309" i="5"/>
  <c r="J326" i="5"/>
  <c r="H332" i="5"/>
  <c r="K339" i="5"/>
  <c r="H342" i="5"/>
  <c r="K343" i="5"/>
  <c r="J350" i="5"/>
  <c r="H352" i="5"/>
  <c r="K353" i="5"/>
  <c r="K361" i="5"/>
  <c r="J374" i="5"/>
  <c r="H377" i="5"/>
  <c r="H392" i="5"/>
  <c r="K399" i="5"/>
  <c r="H408" i="5"/>
  <c r="H414" i="5"/>
  <c r="J421" i="5"/>
  <c r="J426" i="5"/>
  <c r="H436" i="5"/>
  <c r="H440" i="5"/>
  <c r="K443" i="5"/>
  <c r="H146" i="5"/>
  <c r="H151" i="5"/>
  <c r="H161" i="5"/>
  <c r="H177" i="5"/>
  <c r="H194" i="5"/>
  <c r="J136" i="5"/>
  <c r="J209" i="5"/>
  <c r="J221" i="5"/>
  <c r="K262" i="5"/>
  <c r="J266" i="5"/>
  <c r="J272" i="5"/>
  <c r="J275" i="5"/>
  <c r="J282" i="5"/>
  <c r="K291" i="5"/>
  <c r="K305" i="5"/>
  <c r="J308" i="5"/>
  <c r="J311" i="5"/>
  <c r="K325" i="5"/>
  <c r="J332" i="5"/>
  <c r="J342" i="5"/>
  <c r="J352" i="5"/>
  <c r="J355" i="5"/>
  <c r="J359" i="5"/>
  <c r="K377" i="5"/>
  <c r="J392" i="5"/>
  <c r="J408" i="5"/>
  <c r="J411" i="5"/>
  <c r="J414" i="5"/>
  <c r="J417" i="5"/>
  <c r="J436" i="5"/>
  <c r="J442" i="5"/>
  <c r="J105" i="5"/>
  <c r="K120" i="5"/>
  <c r="K136" i="5"/>
  <c r="K146" i="5"/>
  <c r="K194" i="5"/>
  <c r="J214" i="5"/>
  <c r="K218" i="5"/>
  <c r="J224" i="5"/>
  <c r="J259" i="5"/>
  <c r="K275" i="5"/>
  <c r="J298" i="5"/>
  <c r="J307" i="5"/>
  <c r="K311" i="5"/>
  <c r="J318" i="5"/>
  <c r="K321" i="5"/>
  <c r="K349" i="5"/>
  <c r="K355" i="5"/>
  <c r="K359" i="5"/>
  <c r="J398" i="5"/>
  <c r="K417" i="5"/>
  <c r="J420" i="5"/>
  <c r="K429" i="5"/>
  <c r="J435" i="5"/>
  <c r="K17" i="5"/>
  <c r="K41" i="5"/>
  <c r="K49" i="5"/>
  <c r="J14" i="5"/>
  <c r="K15" i="5"/>
  <c r="K23" i="5"/>
  <c r="K47" i="5"/>
  <c r="K70" i="5"/>
  <c r="K88" i="5"/>
  <c r="K187" i="5"/>
  <c r="J187" i="5"/>
  <c r="J13" i="5"/>
  <c r="J29" i="5"/>
  <c r="J37" i="5"/>
  <c r="J45" i="5"/>
  <c r="J53" i="5"/>
  <c r="J61" i="5"/>
  <c r="J69" i="5"/>
  <c r="J81" i="5"/>
  <c r="J86" i="5"/>
  <c r="J98" i="5"/>
  <c r="J104" i="5"/>
  <c r="K109" i="5"/>
  <c r="J109" i="5"/>
  <c r="J114" i="5"/>
  <c r="J132" i="5"/>
  <c r="J142" i="5"/>
  <c r="K147" i="5"/>
  <c r="J147" i="5"/>
  <c r="J152" i="5"/>
  <c r="J167" i="5"/>
  <c r="J181" i="5"/>
  <c r="K192" i="5"/>
  <c r="J196" i="5"/>
  <c r="J206" i="5"/>
  <c r="K211" i="5"/>
  <c r="J211" i="5"/>
  <c r="J216" i="5"/>
  <c r="H229" i="5"/>
  <c r="J230" i="5"/>
  <c r="J234" i="5"/>
  <c r="J245" i="5"/>
  <c r="H249" i="5"/>
  <c r="K249" i="5"/>
  <c r="J257" i="5"/>
  <c r="H259" i="5"/>
  <c r="J260" i="5"/>
  <c r="J277" i="5"/>
  <c r="H277" i="5"/>
  <c r="H287" i="5"/>
  <c r="K287" i="5"/>
  <c r="J287" i="5"/>
  <c r="J297" i="5"/>
  <c r="H297" i="5"/>
  <c r="K297" i="5"/>
  <c r="K9" i="5"/>
  <c r="K25" i="5"/>
  <c r="K33" i="5"/>
  <c r="K57" i="5"/>
  <c r="K31" i="5"/>
  <c r="K39" i="5"/>
  <c r="K55" i="5"/>
  <c r="K63" i="5"/>
  <c r="K82" i="5"/>
  <c r="K274" i="5"/>
  <c r="J274" i="5"/>
  <c r="J281" i="5"/>
  <c r="K281" i="5"/>
  <c r="H281" i="5"/>
  <c r="H351" i="5"/>
  <c r="K351" i="5"/>
  <c r="J351" i="5"/>
  <c r="J7" i="5"/>
  <c r="J21" i="5"/>
  <c r="H10" i="5"/>
  <c r="H18" i="5"/>
  <c r="K21" i="5"/>
  <c r="H26" i="5"/>
  <c r="K29" i="5"/>
  <c r="H34" i="5"/>
  <c r="K37" i="5"/>
  <c r="H42" i="5"/>
  <c r="K45" i="5"/>
  <c r="H50" i="5"/>
  <c r="K53" i="5"/>
  <c r="H58" i="5"/>
  <c r="K61" i="5"/>
  <c r="H66" i="5"/>
  <c r="H73" i="5"/>
  <c r="J74" i="5"/>
  <c r="H78" i="5"/>
  <c r="K81" i="5"/>
  <c r="K86" i="5"/>
  <c r="K92" i="5"/>
  <c r="H96" i="5"/>
  <c r="K98" i="5"/>
  <c r="K104" i="5"/>
  <c r="H112" i="5"/>
  <c r="K114" i="5"/>
  <c r="J118" i="5"/>
  <c r="H140" i="5"/>
  <c r="K142" i="5"/>
  <c r="H150" i="5"/>
  <c r="K152" i="5"/>
  <c r="J156" i="5"/>
  <c r="K167" i="5"/>
  <c r="K171" i="5"/>
  <c r="J171" i="5"/>
  <c r="H175" i="5"/>
  <c r="J176" i="5"/>
  <c r="K181" i="5"/>
  <c r="H189" i="5"/>
  <c r="H204" i="5"/>
  <c r="K206" i="5"/>
  <c r="H214" i="5"/>
  <c r="K216" i="5"/>
  <c r="J220" i="5"/>
  <c r="J237" i="5"/>
  <c r="H237" i="5"/>
  <c r="K245" i="5"/>
  <c r="J249" i="5"/>
  <c r="K257" i="5"/>
  <c r="K260" i="5"/>
  <c r="J265" i="5"/>
  <c r="K265" i="5"/>
  <c r="K277" i="5"/>
  <c r="H283" i="5"/>
  <c r="K283" i="5"/>
  <c r="K306" i="5"/>
  <c r="H306" i="5"/>
  <c r="J306" i="5"/>
  <c r="H381" i="5"/>
  <c r="J381" i="5"/>
  <c r="K381" i="5"/>
  <c r="H17" i="5"/>
  <c r="H25" i="5"/>
  <c r="H33" i="5"/>
  <c r="H41" i="5"/>
  <c r="H49" i="5"/>
  <c r="H57" i="5"/>
  <c r="H65" i="5"/>
  <c r="H72" i="5"/>
  <c r="H84" i="5"/>
  <c r="H95" i="5"/>
  <c r="H101" i="5"/>
  <c r="H111" i="5"/>
  <c r="H126" i="5"/>
  <c r="K131" i="5"/>
  <c r="J131" i="5"/>
  <c r="H135" i="5"/>
  <c r="H149" i="5"/>
  <c r="H164" i="5"/>
  <c r="H174" i="5"/>
  <c r="K195" i="5"/>
  <c r="J195" i="5"/>
  <c r="H199" i="5"/>
  <c r="H213" i="5"/>
  <c r="H228" i="5"/>
  <c r="K233" i="5"/>
  <c r="J233" i="5"/>
  <c r="K252" i="5"/>
  <c r="H252" i="5"/>
  <c r="H255" i="5"/>
  <c r="H319" i="5"/>
  <c r="K319" i="5"/>
  <c r="J319" i="5"/>
  <c r="K371" i="5"/>
  <c r="J371" i="5"/>
  <c r="H371" i="5"/>
  <c r="K117" i="5"/>
  <c r="J117" i="5"/>
  <c r="K155" i="5"/>
  <c r="J155" i="5"/>
  <c r="K219" i="5"/>
  <c r="J219" i="5"/>
  <c r="K10" i="5"/>
  <c r="H15" i="5"/>
  <c r="H23" i="5"/>
  <c r="H31" i="5"/>
  <c r="H39" i="5"/>
  <c r="H47" i="5"/>
  <c r="H55" i="5"/>
  <c r="H63" i="5"/>
  <c r="J65" i="5"/>
  <c r="H70" i="5"/>
  <c r="J72" i="5"/>
  <c r="K84" i="5"/>
  <c r="H88" i="5"/>
  <c r="K90" i="5"/>
  <c r="J95" i="5"/>
  <c r="H100" i="5"/>
  <c r="J101" i="5"/>
  <c r="H110" i="5"/>
  <c r="J111" i="5"/>
  <c r="H120" i="5"/>
  <c r="K122" i="5"/>
  <c r="J126" i="5"/>
  <c r="H133" i="5"/>
  <c r="J135" i="5"/>
  <c r="H148" i="5"/>
  <c r="J149" i="5"/>
  <c r="H158" i="5"/>
  <c r="K160" i="5"/>
  <c r="J164" i="5"/>
  <c r="J174" i="5"/>
  <c r="K179" i="5"/>
  <c r="J179" i="5"/>
  <c r="H183" i="5"/>
  <c r="J184" i="5"/>
  <c r="H197" i="5"/>
  <c r="J199" i="5"/>
  <c r="H212" i="5"/>
  <c r="J213" i="5"/>
  <c r="H222" i="5"/>
  <c r="K224" i="5"/>
  <c r="J228" i="5"/>
  <c r="J243" i="5"/>
  <c r="K243" i="5"/>
  <c r="H251" i="5"/>
  <c r="J255" i="5"/>
  <c r="H262" i="5"/>
  <c r="J267" i="5"/>
  <c r="J271" i="5"/>
  <c r="J329" i="5"/>
  <c r="H329" i="5"/>
  <c r="K329" i="5"/>
  <c r="K139" i="5"/>
  <c r="J139" i="5"/>
  <c r="K184" i="5"/>
  <c r="K203" i="5"/>
  <c r="J203" i="5"/>
  <c r="K267" i="5"/>
  <c r="K271" i="5"/>
  <c r="K338" i="5"/>
  <c r="H338" i="5"/>
  <c r="J338" i="5"/>
  <c r="H69" i="5"/>
  <c r="J82" i="5"/>
  <c r="K100" i="5"/>
  <c r="K106" i="5"/>
  <c r="J110" i="5"/>
  <c r="K125" i="5"/>
  <c r="J125" i="5"/>
  <c r="H132" i="5"/>
  <c r="K144" i="5"/>
  <c r="J148" i="5"/>
  <c r="K163" i="5"/>
  <c r="J163" i="5"/>
  <c r="J168" i="5"/>
  <c r="H187" i="5"/>
  <c r="H196" i="5"/>
  <c r="K208" i="5"/>
  <c r="J212" i="5"/>
  <c r="K227" i="5"/>
  <c r="J227" i="5"/>
  <c r="H230" i="5"/>
  <c r="H234" i="5"/>
  <c r="J246" i="5"/>
  <c r="K251" i="5"/>
  <c r="K254" i="5"/>
  <c r="J254" i="5"/>
  <c r="H274" i="5"/>
  <c r="K315" i="5"/>
  <c r="H337" i="5"/>
  <c r="K347" i="5"/>
  <c r="J367" i="5"/>
  <c r="H367" i="5"/>
  <c r="H397" i="5"/>
  <c r="K397" i="5"/>
  <c r="J397" i="5"/>
  <c r="H441" i="5"/>
  <c r="K441" i="5"/>
  <c r="J441" i="5"/>
  <c r="J238" i="5"/>
  <c r="J258" i="5"/>
  <c r="K269" i="5"/>
  <c r="J278" i="5"/>
  <c r="H286" i="5"/>
  <c r="J291" i="5"/>
  <c r="K301" i="5"/>
  <c r="H309" i="5"/>
  <c r="J310" i="5"/>
  <c r="H318" i="5"/>
  <c r="H341" i="5"/>
  <c r="H350" i="5"/>
  <c r="K363" i="5"/>
  <c r="H363" i="5"/>
  <c r="H419" i="5"/>
  <c r="K419" i="5"/>
  <c r="J419" i="5"/>
  <c r="H290" i="5"/>
  <c r="H313" i="5"/>
  <c r="H345" i="5"/>
  <c r="H373" i="5"/>
  <c r="J373" i="5"/>
  <c r="J383" i="5"/>
  <c r="H383" i="5"/>
  <c r="K373" i="5"/>
  <c r="K383" i="5"/>
  <c r="H433" i="5"/>
  <c r="K433" i="5"/>
  <c r="J433" i="5"/>
  <c r="H289" i="5"/>
  <c r="J290" i="5"/>
  <c r="K299" i="5"/>
  <c r="J303" i="5"/>
  <c r="K313" i="5"/>
  <c r="H321" i="5"/>
  <c r="J322" i="5"/>
  <c r="K331" i="5"/>
  <c r="J335" i="5"/>
  <c r="K345" i="5"/>
  <c r="H353" i="5"/>
  <c r="J354" i="5"/>
  <c r="K379" i="5"/>
  <c r="J379" i="5"/>
  <c r="H379" i="5"/>
  <c r="H389" i="5"/>
  <c r="K389" i="5"/>
  <c r="J389" i="5"/>
  <c r="H405" i="5"/>
  <c r="K405" i="5"/>
  <c r="J405" i="5"/>
  <c r="H293" i="5"/>
  <c r="H302" i="5"/>
  <c r="K303" i="5"/>
  <c r="H325" i="5"/>
  <c r="H334" i="5"/>
  <c r="K335" i="5"/>
  <c r="H357" i="5"/>
  <c r="K362" i="5"/>
  <c r="J362" i="5"/>
  <c r="H365" i="5"/>
  <c r="J365" i="5"/>
  <c r="J375" i="5"/>
  <c r="H375" i="5"/>
  <c r="J391" i="5"/>
  <c r="H391" i="5"/>
  <c r="H425" i="5"/>
  <c r="K425" i="5"/>
  <c r="J425" i="5"/>
  <c r="H387" i="5"/>
  <c r="H395" i="5"/>
  <c r="H403" i="5"/>
  <c r="H411" i="5"/>
  <c r="K420" i="5"/>
  <c r="K426" i="5"/>
  <c r="K442" i="5"/>
  <c r="H402" i="5"/>
  <c r="H410" i="5"/>
  <c r="H416" i="5"/>
  <c r="H424" i="5"/>
  <c r="H430" i="5"/>
  <c r="H438" i="5"/>
  <c r="J440" i="5"/>
  <c r="H446" i="5"/>
  <c r="J387" i="5"/>
  <c r="J395" i="5"/>
  <c r="J370" i="5"/>
  <c r="J378" i="5"/>
  <c r="J386" i="5"/>
  <c r="J394" i="5"/>
  <c r="J402" i="5"/>
  <c r="J410" i="5"/>
  <c r="J416" i="5"/>
  <c r="J424" i="5"/>
  <c r="J430" i="5"/>
  <c r="J438" i="5"/>
  <c r="J446" i="5"/>
  <c r="H399" i="5"/>
  <c r="H407" i="5"/>
  <c r="H413" i="5"/>
  <c r="J423" i="5"/>
  <c r="M100" i="15" l="1"/>
  <c r="M20" i="14"/>
  <c r="M102" i="15"/>
  <c r="M158" i="18"/>
  <c r="M19" i="6"/>
  <c r="M95" i="18"/>
  <c r="M109" i="18"/>
  <c r="M103" i="18"/>
  <c r="M144" i="18"/>
  <c r="M130" i="18"/>
  <c r="M79" i="15"/>
  <c r="M114" i="18"/>
  <c r="M99" i="18"/>
  <c r="M16" i="6"/>
  <c r="M128" i="18"/>
  <c r="M81" i="18"/>
  <c r="M152" i="18"/>
  <c r="M10" i="12"/>
  <c r="M11" i="12"/>
  <c r="M48" i="15"/>
  <c r="M156" i="18"/>
  <c r="M15" i="7"/>
  <c r="M82" i="15"/>
  <c r="M15" i="16"/>
  <c r="M87" i="18"/>
  <c r="M70" i="18"/>
  <c r="M70" i="15"/>
  <c r="M150" i="18"/>
  <c r="M145" i="18"/>
  <c r="M20" i="6"/>
  <c r="M120" i="18"/>
  <c r="M83" i="15"/>
  <c r="M63" i="15"/>
  <c r="M116" i="15"/>
  <c r="M16" i="9"/>
  <c r="M181" i="18"/>
  <c r="M27" i="8"/>
  <c r="M95" i="15"/>
  <c r="M89" i="15"/>
  <c r="M21" i="14"/>
  <c r="M23" i="8"/>
  <c r="M167" i="18"/>
  <c r="M162" i="18"/>
  <c r="M185" i="18"/>
  <c r="M30" i="8"/>
  <c r="M22" i="16"/>
  <c r="M17" i="7"/>
  <c r="M20" i="16"/>
  <c r="M172" i="18"/>
  <c r="M17" i="14"/>
  <c r="M17" i="16"/>
  <c r="M149" i="18"/>
  <c r="M13" i="11"/>
  <c r="M96" i="15"/>
  <c r="M90" i="15"/>
  <c r="M166" i="18"/>
  <c r="M186" i="18"/>
  <c r="M13" i="10"/>
  <c r="M110" i="15"/>
  <c r="M12" i="10"/>
  <c r="M11" i="10"/>
  <c r="M24" i="8"/>
  <c r="M93" i="15"/>
  <c r="M18" i="8"/>
  <c r="M86" i="15"/>
  <c r="M147" i="18"/>
  <c r="M78" i="15"/>
  <c r="M18" i="7"/>
  <c r="M18" i="14"/>
  <c r="M16" i="7"/>
  <c r="M13" i="9"/>
  <c r="M165" i="18"/>
  <c r="M75" i="15"/>
  <c r="M187" i="18"/>
  <c r="M115" i="15"/>
  <c r="M114" i="15"/>
  <c r="M177" i="18"/>
  <c r="M98" i="15"/>
  <c r="M91" i="15"/>
  <c r="M87" i="15"/>
  <c r="M84" i="15"/>
  <c r="M132" i="18"/>
  <c r="M127" i="18"/>
  <c r="M122" i="18"/>
  <c r="M117" i="18"/>
  <c r="M65" i="15"/>
  <c r="M10" i="10"/>
  <c r="M71" i="15"/>
  <c r="M9" i="10"/>
  <c r="M125" i="18"/>
  <c r="M68" i="15"/>
  <c r="M64" i="15"/>
  <c r="M106" i="18"/>
  <c r="M100" i="18"/>
  <c r="M62" i="15"/>
  <c r="M60" i="15"/>
  <c r="M88" i="18"/>
  <c r="M54" i="15"/>
  <c r="M121" i="18"/>
  <c r="M116" i="18"/>
  <c r="M16" i="8"/>
  <c r="M108" i="18"/>
  <c r="M101" i="18"/>
  <c r="M9" i="12"/>
  <c r="M61" i="15"/>
  <c r="M89" i="18"/>
  <c r="M55" i="15"/>
  <c r="M118" i="18"/>
  <c r="M110" i="18"/>
  <c r="M17" i="6"/>
  <c r="M15" i="14"/>
  <c r="M91" i="18"/>
  <c r="M56" i="15"/>
  <c r="M40" i="15"/>
  <c r="N18" i="8" l="1"/>
  <c r="N16" i="6"/>
  <c r="N16" i="7"/>
  <c r="N70" i="15"/>
  <c r="N145" i="18"/>
  <c r="N116" i="15"/>
  <c r="N103" i="18"/>
  <c r="N93" i="15"/>
  <c r="N65" i="15"/>
  <c r="N17" i="6"/>
  <c r="N18" i="7"/>
  <c r="N121" i="18"/>
  <c r="N120" i="18"/>
  <c r="N24" i="8"/>
  <c r="N21" i="14"/>
  <c r="N17" i="7"/>
  <c r="N165" i="18"/>
  <c r="N13" i="9"/>
  <c r="N84" i="15"/>
  <c r="N187" i="18"/>
  <c r="N132" i="18"/>
  <c r="N63" i="15"/>
  <c r="N18" i="14"/>
  <c r="N114" i="15"/>
  <c r="N110" i="18"/>
  <c r="N60" i="15"/>
  <c r="N16" i="8"/>
  <c r="N125" i="18"/>
  <c r="N152" i="18"/>
  <c r="N86" i="15"/>
  <c r="N17" i="14"/>
  <c r="N172" i="18"/>
  <c r="N20" i="16"/>
  <c r="N40" i="15"/>
  <c r="N95" i="18"/>
  <c r="N118" i="18"/>
  <c r="N22" i="16"/>
  <c r="N10" i="10"/>
  <c r="N181" i="18"/>
  <c r="N122" i="18"/>
  <c r="N110" i="15"/>
  <c r="N68" i="15"/>
  <c r="N15" i="16"/>
  <c r="N115" i="15"/>
  <c r="N167" i="18"/>
  <c r="N100" i="18"/>
  <c r="N11" i="10"/>
  <c r="N99" i="18"/>
  <c r="N71" i="15"/>
  <c r="N23" i="8"/>
  <c r="N81" i="18"/>
  <c r="N116" i="18"/>
  <c r="N9" i="12"/>
  <c r="N70" i="18"/>
  <c r="N15" i="14"/>
  <c r="N114" i="18"/>
  <c r="N9" i="10"/>
  <c r="N156" i="18"/>
  <c r="N17" i="16"/>
  <c r="N89" i="15"/>
  <c r="N95" i="15"/>
  <c r="N12" i="10"/>
  <c r="N88" i="18"/>
  <c r="N101" i="18"/>
  <c r="N10" i="12"/>
  <c r="N30" i="8"/>
  <c r="N150" i="18"/>
  <c r="N186" i="18"/>
  <c r="N130" i="18"/>
  <c r="N54" i="15"/>
  <c r="N19" i="6"/>
  <c r="N144" i="18"/>
  <c r="N75" i="15"/>
  <c r="N90" i="15"/>
  <c r="N106" i="18"/>
  <c r="N13" i="10"/>
  <c r="N109" i="18"/>
  <c r="N78" i="15"/>
  <c r="N13" i="11"/>
  <c r="N55" i="15"/>
  <c r="N20" i="6"/>
  <c r="N87" i="18"/>
  <c r="N82" i="15"/>
  <c r="N48" i="15"/>
  <c r="N62" i="15"/>
  <c r="N117" i="18"/>
  <c r="N147" i="18"/>
  <c r="N83" i="15"/>
  <c r="N87" i="15"/>
  <c r="N91" i="15"/>
  <c r="N98" i="15"/>
  <c r="N16" i="9"/>
  <c r="N91" i="18"/>
  <c r="N108" i="18"/>
  <c r="N149" i="18"/>
  <c r="N185" i="18"/>
  <c r="N158" i="18"/>
  <c r="N15" i="7"/>
  <c r="N79" i="15"/>
  <c r="N56" i="15"/>
  <c r="N128" i="18"/>
  <c r="N11" i="12"/>
  <c r="N162" i="18"/>
  <c r="N96" i="15"/>
  <c r="N127" i="18"/>
  <c r="N61" i="15"/>
  <c r="N64" i="15"/>
  <c r="N166" i="18"/>
  <c r="N177" i="18"/>
  <c r="N89" i="18"/>
  <c r="N27" i="8"/>
  <c r="M7" i="6"/>
  <c r="N7" i="6"/>
  <c r="M7" i="15"/>
  <c r="N7" i="15"/>
  <c r="M10" i="7"/>
  <c r="N10" i="7"/>
  <c r="M51" i="18"/>
  <c r="N51" i="18"/>
  <c r="M44" i="15"/>
  <c r="N44" i="15"/>
  <c r="M14" i="15"/>
  <c r="N14" i="15"/>
  <c r="M36" i="18"/>
  <c r="N36" i="18"/>
  <c r="M34" i="15"/>
  <c r="N34" i="15"/>
  <c r="M15" i="15"/>
  <c r="N15" i="15"/>
  <c r="M46" i="18"/>
  <c r="N46" i="18"/>
  <c r="M75" i="18"/>
  <c r="N75" i="18"/>
  <c r="M11" i="6"/>
  <c r="N11" i="6"/>
  <c r="M13" i="8"/>
  <c r="N13" i="8"/>
  <c r="M7" i="9"/>
  <c r="N7" i="9"/>
  <c r="M40" i="18"/>
  <c r="N40" i="18"/>
  <c r="M11" i="16"/>
  <c r="N11" i="16"/>
  <c r="M12" i="7"/>
  <c r="N12" i="7"/>
  <c r="M63" i="18"/>
  <c r="N63" i="18"/>
  <c r="M9" i="15"/>
  <c r="N9" i="15"/>
  <c r="M8" i="11"/>
  <c r="N8" i="11"/>
  <c r="M19" i="18"/>
  <c r="N19" i="18"/>
  <c r="M37" i="18"/>
  <c r="N37" i="18"/>
  <c r="M50" i="18"/>
  <c r="N50" i="18"/>
  <c r="M65" i="18"/>
  <c r="N65" i="18"/>
  <c r="M15" i="6"/>
  <c r="N15" i="6"/>
  <c r="M98" i="18"/>
  <c r="N98" i="18"/>
  <c r="M124" i="18"/>
  <c r="N124" i="18"/>
  <c r="M143" i="18"/>
  <c r="N143" i="18"/>
  <c r="M33" i="18"/>
  <c r="N33" i="18"/>
  <c r="M12" i="14"/>
  <c r="N12" i="14"/>
  <c r="M81" i="15"/>
  <c r="N81" i="15"/>
  <c r="M160" i="18"/>
  <c r="N160" i="18"/>
  <c r="M173" i="18"/>
  <c r="N173" i="18"/>
  <c r="M176" i="18"/>
  <c r="N176" i="18"/>
  <c r="M151" i="18"/>
  <c r="N151" i="18"/>
  <c r="M13" i="16"/>
  <c r="N13" i="16"/>
  <c r="M69" i="15"/>
  <c r="N69" i="15"/>
  <c r="M159" i="18"/>
  <c r="N159" i="18"/>
  <c r="M21" i="6"/>
  <c r="N21" i="6"/>
  <c r="M153" i="18"/>
  <c r="N153" i="18"/>
  <c r="M20" i="8"/>
  <c r="N20" i="8"/>
  <c r="M29" i="8"/>
  <c r="N29" i="8"/>
  <c r="M77" i="15"/>
  <c r="N77" i="15"/>
  <c r="M13" i="12"/>
  <c r="N13" i="12"/>
  <c r="M22" i="8"/>
  <c r="N22" i="8"/>
  <c r="M126" i="18"/>
  <c r="N126" i="18"/>
  <c r="M8" i="6"/>
  <c r="N8" i="6"/>
  <c r="M10" i="6"/>
  <c r="N10" i="6"/>
  <c r="M18" i="15"/>
  <c r="N18" i="15"/>
  <c r="M24" i="15"/>
  <c r="N24" i="15"/>
  <c r="M12" i="6"/>
  <c r="N12" i="6"/>
  <c r="M11" i="15"/>
  <c r="N11" i="15"/>
  <c r="M42" i="18"/>
  <c r="N42" i="18"/>
  <c r="M20" i="15"/>
  <c r="N20" i="15"/>
  <c r="M54" i="18"/>
  <c r="N54" i="18"/>
  <c r="M76" i="18"/>
  <c r="N76" i="18"/>
  <c r="M25" i="18"/>
  <c r="N25" i="18"/>
  <c r="M33" i="15"/>
  <c r="N33" i="15"/>
  <c r="M7" i="18"/>
  <c r="N7" i="18"/>
  <c r="M9" i="6"/>
  <c r="N9" i="6"/>
  <c r="M7" i="16"/>
  <c r="N7" i="16"/>
  <c r="M10" i="15"/>
  <c r="N10" i="15"/>
  <c r="M28" i="18"/>
  <c r="N28" i="18"/>
  <c r="M43" i="18"/>
  <c r="N43" i="18"/>
  <c r="M61" i="18"/>
  <c r="N61" i="18"/>
  <c r="M8" i="18"/>
  <c r="N8" i="18"/>
  <c r="M23" i="18"/>
  <c r="N23" i="18"/>
  <c r="M27" i="15"/>
  <c r="N27" i="15"/>
  <c r="M58" i="18"/>
  <c r="N58" i="18"/>
  <c r="M79" i="18"/>
  <c r="N79" i="18"/>
  <c r="M9" i="18"/>
  <c r="N9" i="18"/>
  <c r="M21" i="15"/>
  <c r="N21" i="15"/>
  <c r="M12" i="8"/>
  <c r="N12" i="8"/>
  <c r="M37" i="15"/>
  <c r="N37" i="15"/>
  <c r="M69" i="18"/>
  <c r="N69" i="18"/>
  <c r="M47" i="15"/>
  <c r="N47" i="15"/>
  <c r="M17" i="18"/>
  <c r="N17" i="18"/>
  <c r="M22" i="15"/>
  <c r="N22" i="15"/>
  <c r="M47" i="18"/>
  <c r="N47" i="18"/>
  <c r="M41" i="15"/>
  <c r="N41" i="15"/>
  <c r="M16" i="18"/>
  <c r="N16" i="18"/>
  <c r="M31" i="18"/>
  <c r="N31" i="18"/>
  <c r="M45" i="18"/>
  <c r="N45" i="18"/>
  <c r="M38" i="15"/>
  <c r="N38" i="15"/>
  <c r="M9" i="16"/>
  <c r="N9" i="16"/>
  <c r="M17" i="15"/>
  <c r="N17" i="15"/>
  <c r="M7" i="10"/>
  <c r="N7" i="10"/>
  <c r="M55" i="18"/>
  <c r="N55" i="18"/>
  <c r="M51" i="15"/>
  <c r="N51" i="15"/>
  <c r="M9" i="13"/>
  <c r="N9" i="13"/>
  <c r="M11" i="18"/>
  <c r="N11" i="18"/>
  <c r="M27" i="18"/>
  <c r="N27" i="18"/>
  <c r="M8" i="10"/>
  <c r="N8" i="10"/>
  <c r="M92" i="18"/>
  <c r="N92" i="18"/>
  <c r="M113" i="18"/>
  <c r="N113" i="18"/>
  <c r="M135" i="18"/>
  <c r="N135" i="18"/>
  <c r="M46" i="15"/>
  <c r="N46" i="15"/>
  <c r="M41" i="18"/>
  <c r="N41" i="18"/>
  <c r="M56" i="18"/>
  <c r="N56" i="18"/>
  <c r="M142" i="18"/>
  <c r="N142" i="18"/>
  <c r="M16" i="14"/>
  <c r="N16" i="14"/>
  <c r="M18" i="16"/>
  <c r="N18" i="16"/>
  <c r="M19" i="8"/>
  <c r="N19" i="8"/>
  <c r="M106" i="15"/>
  <c r="N106" i="15"/>
  <c r="M183" i="18"/>
  <c r="N183" i="18"/>
  <c r="M14" i="16"/>
  <c r="N14" i="16"/>
  <c r="M182" i="18"/>
  <c r="N182" i="18"/>
  <c r="M19" i="14"/>
  <c r="N19" i="14"/>
  <c r="M28" i="8"/>
  <c r="N28" i="8"/>
  <c r="M188" i="18"/>
  <c r="N188" i="18"/>
  <c r="M141" i="18"/>
  <c r="N141" i="18"/>
  <c r="M85" i="15"/>
  <c r="N85" i="15"/>
  <c r="M170" i="18"/>
  <c r="N170" i="18"/>
  <c r="M23" i="6"/>
  <c r="N23" i="6"/>
  <c r="M19" i="7"/>
  <c r="N19" i="7"/>
  <c r="M113" i="15"/>
  <c r="N113" i="15"/>
  <c r="M90" i="18"/>
  <c r="N90" i="18"/>
  <c r="M72" i="15"/>
  <c r="N72" i="15"/>
  <c r="M80" i="15"/>
  <c r="N80" i="15"/>
  <c r="M111" i="18"/>
  <c r="N111" i="18"/>
  <c r="M107" i="18"/>
  <c r="N107" i="18"/>
  <c r="M67" i="15"/>
  <c r="N67" i="15"/>
  <c r="M17" i="8"/>
  <c r="N17" i="8"/>
  <c r="M14" i="12"/>
  <c r="N14" i="12"/>
  <c r="M97" i="18"/>
  <c r="N97" i="18"/>
  <c r="M82" i="18"/>
  <c r="N82" i="18"/>
  <c r="M115" i="18"/>
  <c r="N115" i="18"/>
  <c r="M131" i="18"/>
  <c r="N131" i="18"/>
  <c r="M7" i="14"/>
  <c r="N7" i="14"/>
  <c r="M7" i="11"/>
  <c r="N7" i="11"/>
  <c r="M11" i="7"/>
  <c r="N11" i="7"/>
  <c r="M9" i="8"/>
  <c r="N9" i="8"/>
  <c r="M22" i="18"/>
  <c r="N22" i="18"/>
  <c r="M26" i="15"/>
  <c r="N26" i="15"/>
  <c r="M35" i="15"/>
  <c r="N35" i="15"/>
  <c r="M71" i="18"/>
  <c r="N71" i="18"/>
  <c r="M7" i="13"/>
  <c r="N7" i="13"/>
  <c r="M10" i="8"/>
  <c r="N10" i="8"/>
  <c r="M38" i="18"/>
  <c r="N38" i="18"/>
  <c r="M52" i="18"/>
  <c r="N52" i="18"/>
  <c r="M11" i="8"/>
  <c r="N11" i="8"/>
  <c r="M39" i="18"/>
  <c r="N39" i="18"/>
  <c r="M11" i="13"/>
  <c r="N11" i="13"/>
  <c r="M83" i="18"/>
  <c r="N83" i="18"/>
  <c r="M15" i="18"/>
  <c r="N15" i="18"/>
  <c r="M30" i="18"/>
  <c r="N30" i="18"/>
  <c r="M44" i="18"/>
  <c r="N44" i="18"/>
  <c r="M8" i="16"/>
  <c r="N8" i="16"/>
  <c r="M8" i="9"/>
  <c r="N8" i="9"/>
  <c r="M24" i="18"/>
  <c r="N24" i="18"/>
  <c r="M28" i="15"/>
  <c r="N28" i="15"/>
  <c r="M36" i="15"/>
  <c r="N36" i="15"/>
  <c r="M12" i="15"/>
  <c r="N12" i="15"/>
  <c r="M32" i="18"/>
  <c r="N32" i="18"/>
  <c r="M49" i="18"/>
  <c r="N49" i="18"/>
  <c r="M68" i="18"/>
  <c r="N68" i="18"/>
  <c r="M15" i="8"/>
  <c r="N15" i="8"/>
  <c r="M10" i="18"/>
  <c r="N10" i="18"/>
  <c r="M9" i="11"/>
  <c r="N9" i="11"/>
  <c r="M21" i="18"/>
  <c r="N21" i="18"/>
  <c r="M25" i="15"/>
  <c r="N25" i="15"/>
  <c r="M57" i="18"/>
  <c r="N57" i="18"/>
  <c r="M43" i="15"/>
  <c r="N43" i="15"/>
  <c r="M119" i="18"/>
  <c r="N119" i="18"/>
  <c r="M139" i="18"/>
  <c r="N139" i="18"/>
  <c r="M13" i="6"/>
  <c r="N13" i="6"/>
  <c r="M157" i="18"/>
  <c r="N157" i="18"/>
  <c r="M12" i="11"/>
  <c r="N12" i="11"/>
  <c r="M171" i="18"/>
  <c r="N171" i="18"/>
  <c r="M184" i="18"/>
  <c r="N184" i="18"/>
  <c r="M155" i="18"/>
  <c r="N155" i="18"/>
  <c r="M123" i="18"/>
  <c r="N123" i="18"/>
  <c r="M24" i="6"/>
  <c r="N24" i="6"/>
  <c r="M136" i="18"/>
  <c r="N136" i="18"/>
  <c r="M133" i="18"/>
  <c r="N133" i="18"/>
  <c r="M174" i="18"/>
  <c r="N174" i="18"/>
  <c r="M180" i="18"/>
  <c r="N180" i="18"/>
  <c r="M163" i="18"/>
  <c r="N163" i="18"/>
  <c r="M168" i="18"/>
  <c r="N168" i="18"/>
  <c r="M94" i="15"/>
  <c r="N94" i="15"/>
  <c r="M19" i="16"/>
  <c r="N19" i="16"/>
  <c r="M103" i="15"/>
  <c r="N103" i="15"/>
  <c r="M12" i="9"/>
  <c r="N12" i="9"/>
  <c r="M21" i="8"/>
  <c r="N21" i="8"/>
  <c r="M105" i="15"/>
  <c r="N105" i="15"/>
  <c r="M84" i="18"/>
  <c r="N84" i="18"/>
  <c r="M14" i="14"/>
  <c r="N14" i="14"/>
  <c r="M74" i="15"/>
  <c r="N74" i="15"/>
  <c r="M73" i="15"/>
  <c r="N73" i="15"/>
  <c r="M97" i="15"/>
  <c r="N97" i="15"/>
  <c r="M18" i="6"/>
  <c r="N18" i="6"/>
  <c r="M88" i="15"/>
  <c r="N88" i="15"/>
  <c r="M11" i="11"/>
  <c r="N11" i="11"/>
  <c r="M94" i="18"/>
  <c r="N94" i="18"/>
  <c r="M15" i="9"/>
  <c r="N15" i="9"/>
  <c r="M92" i="15"/>
  <c r="N92" i="15"/>
  <c r="M85" i="18"/>
  <c r="N85" i="18"/>
  <c r="M112" i="18"/>
  <c r="N112" i="18"/>
  <c r="M31" i="8"/>
  <c r="N31" i="8"/>
  <c r="M10" i="16"/>
  <c r="N10" i="16"/>
  <c r="M12" i="13"/>
  <c r="N12" i="13"/>
  <c r="M154" i="18"/>
  <c r="N154" i="18"/>
  <c r="M118" i="15"/>
  <c r="N118" i="15"/>
  <c r="M74" i="18"/>
  <c r="N74" i="18"/>
  <c r="M138" i="18"/>
  <c r="N138" i="18"/>
  <c r="M72" i="18"/>
  <c r="N72" i="18"/>
  <c r="M14" i="11"/>
  <c r="N14" i="11"/>
  <c r="M161" i="18"/>
  <c r="N161" i="18"/>
  <c r="M80" i="18"/>
  <c r="N80" i="18"/>
  <c r="M99" i="15"/>
  <c r="N99" i="15"/>
  <c r="M10" i="9"/>
  <c r="N10" i="9"/>
  <c r="M7" i="8"/>
  <c r="N7" i="8"/>
  <c r="M8" i="14"/>
  <c r="N8" i="14"/>
  <c r="M8" i="7"/>
  <c r="N8" i="7"/>
  <c r="M9" i="7"/>
  <c r="N9" i="7"/>
  <c r="M8" i="15"/>
  <c r="N8" i="15"/>
  <c r="M12" i="18"/>
  <c r="N12" i="18"/>
  <c r="M35" i="18"/>
  <c r="N35" i="18"/>
  <c r="M14" i="7"/>
  <c r="N14" i="7"/>
  <c r="M39" i="15"/>
  <c r="N39" i="15"/>
  <c r="M14" i="8"/>
  <c r="N14" i="8"/>
  <c r="M13" i="18"/>
  <c r="N13" i="18"/>
  <c r="M29" i="18"/>
  <c r="N29" i="18"/>
  <c r="M31" i="15"/>
  <c r="N31" i="15"/>
  <c r="M62" i="18"/>
  <c r="N62" i="18"/>
  <c r="M14" i="18"/>
  <c r="N14" i="18"/>
  <c r="M11" i="14"/>
  <c r="N11" i="14"/>
  <c r="M32" i="15"/>
  <c r="N32" i="15"/>
  <c r="M66" i="18"/>
  <c r="N66" i="18"/>
  <c r="M77" i="18"/>
  <c r="N77" i="18"/>
  <c r="M10" i="14"/>
  <c r="N10" i="14"/>
  <c r="M19" i="15"/>
  <c r="N19" i="15"/>
  <c r="M9" i="9"/>
  <c r="N9" i="9"/>
  <c r="M53" i="18"/>
  <c r="N53" i="18"/>
  <c r="M42" i="15"/>
  <c r="N42" i="15"/>
  <c r="M16" i="15"/>
  <c r="N16" i="15"/>
  <c r="M23" i="15"/>
  <c r="N23" i="15"/>
  <c r="M48" i="18"/>
  <c r="N48" i="18"/>
  <c r="M8" i="17"/>
  <c r="N8" i="17"/>
  <c r="M20" i="18"/>
  <c r="N20" i="18"/>
  <c r="M29" i="15"/>
  <c r="N29" i="15"/>
  <c r="M59" i="18"/>
  <c r="N59" i="18"/>
  <c r="M18" i="18"/>
  <c r="N18" i="18"/>
  <c r="M13" i="15"/>
  <c r="N13" i="15"/>
  <c r="M34" i="18"/>
  <c r="N34" i="18"/>
  <c r="M13" i="14"/>
  <c r="N13" i="14"/>
  <c r="M14" i="6"/>
  <c r="N14" i="6"/>
  <c r="M86" i="18"/>
  <c r="N86" i="18"/>
  <c r="M104" i="18"/>
  <c r="N104" i="18"/>
  <c r="M129" i="18"/>
  <c r="N129" i="18"/>
  <c r="M52" i="15"/>
  <c r="N52" i="15"/>
  <c r="M50" i="15"/>
  <c r="N50" i="15"/>
  <c r="M26" i="18"/>
  <c r="N26" i="18"/>
  <c r="M30" i="15"/>
  <c r="N30" i="15"/>
  <c r="M64" i="18"/>
  <c r="N64" i="18"/>
  <c r="M73" i="18"/>
  <c r="N73" i="18"/>
  <c r="M22" i="6"/>
  <c r="N22" i="6"/>
  <c r="M21" i="16"/>
  <c r="N21" i="16"/>
  <c r="M104" i="15"/>
  <c r="N104" i="15"/>
  <c r="M76" i="15"/>
  <c r="N76" i="15"/>
  <c r="M179" i="18"/>
  <c r="N179" i="18"/>
  <c r="M10" i="11"/>
  <c r="N10" i="11"/>
  <c r="M14" i="9"/>
  <c r="N14" i="9"/>
  <c r="M175" i="18"/>
  <c r="N175" i="18"/>
  <c r="M148" i="18"/>
  <c r="N148" i="18"/>
  <c r="M178" i="18"/>
  <c r="N178" i="18"/>
  <c r="M140" i="18"/>
  <c r="N140" i="18"/>
  <c r="M12" i="12"/>
  <c r="N12" i="12"/>
  <c r="M26" i="8"/>
  <c r="N26" i="8"/>
  <c r="M15" i="12"/>
  <c r="N15" i="12"/>
  <c r="M137" i="18"/>
  <c r="N137" i="18"/>
  <c r="M11" i="9"/>
  <c r="N11" i="9"/>
  <c r="M16" i="16"/>
  <c r="N16" i="16"/>
  <c r="M169" i="18"/>
  <c r="N169" i="18"/>
  <c r="M21" i="7"/>
  <c r="N21" i="7"/>
  <c r="M57" i="15"/>
  <c r="N57" i="15"/>
  <c r="M13" i="13"/>
  <c r="N13" i="13"/>
  <c r="M105" i="18"/>
  <c r="N105" i="18"/>
  <c r="M78" i="18"/>
  <c r="N78" i="18"/>
  <c r="M58" i="15"/>
  <c r="N58" i="15"/>
  <c r="M93" i="18"/>
  <c r="N93" i="18"/>
  <c r="M102" i="18"/>
  <c r="N102" i="18"/>
  <c r="M67" i="18"/>
  <c r="N67" i="18"/>
  <c r="M117" i="15"/>
  <c r="N117" i="15"/>
  <c r="M96" i="18"/>
  <c r="N96" i="18"/>
  <c r="M53" i="15"/>
  <c r="N53" i="15"/>
  <c r="G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7" i="1"/>
</calcChain>
</file>

<file path=xl/sharedStrings.xml><?xml version="1.0" encoding="utf-8"?>
<sst xmlns="http://schemas.openxmlformats.org/spreadsheetml/2006/main" count="2249" uniqueCount="644">
  <si>
    <t>19 DE JULIO 2021</t>
  </si>
  <si>
    <t>TOTAL</t>
  </si>
  <si>
    <t>FECHA DE INICIO</t>
  </si>
  <si>
    <t>IDENTIFICACION</t>
  </si>
  <si>
    <t>NOMBRES</t>
  </si>
  <si>
    <t>CARGO</t>
  </si>
  <si>
    <t>PERIODOS DE VACACIONES  PENDIENTES PARA DISFRUTAR</t>
  </si>
  <si>
    <t>PERIODOS</t>
  </si>
  <si>
    <t>PENDIENTE POR DISFRUTAR</t>
  </si>
  <si>
    <t>ANDERSON E. GUZMAN RADA</t>
  </si>
  <si>
    <t>DIREC.DE ACTIV.COMP.</t>
  </si>
  <si>
    <t>01 PERIODO</t>
  </si>
  <si>
    <t>DEL 02 DE DICIEMBRE 2018</t>
  </si>
  <si>
    <t>AL 01 DICIEMBRE 2019</t>
  </si>
  <si>
    <t xml:space="preserve"> VENCIDAS</t>
  </si>
  <si>
    <t>DEL 02 DE DICIEMBRE 2019</t>
  </si>
  <si>
    <t>AL 01 DICIEMBRE 2020</t>
  </si>
  <si>
    <t>02 PERIODOS VENCIDAS</t>
  </si>
  <si>
    <t>MARCO AURELIO TOLEDO BOLIVAR</t>
  </si>
  <si>
    <t xml:space="preserve">DIREC.DE ALCANTARILLADO </t>
  </si>
  <si>
    <t>DEL 17 DE ABRIL DEL 2019</t>
  </si>
  <si>
    <t>AL 16 E ABRIL DE 2020</t>
  </si>
  <si>
    <t>DEL 17 DE ABRIL DEL 2020</t>
  </si>
  <si>
    <t>AL 16 E ABRIL DE 2021</t>
  </si>
  <si>
    <t>CARLOS FELIPE SANABRIA CABRA</t>
  </si>
  <si>
    <t>PROF.ESPECIALIZADO  ASESOR TIC'S</t>
  </si>
  <si>
    <t>DEL 25 DE ABRIL DEL 2019</t>
  </si>
  <si>
    <t>AL 24 DE ABRIL DEL 2020</t>
  </si>
  <si>
    <t>DEL 25 DE ABRIL DEL 2020</t>
  </si>
  <si>
    <t>AL 24 DE ABRIL DEL 2021</t>
  </si>
  <si>
    <t>LUIS GABRIEL LOZANO SANTANA</t>
  </si>
  <si>
    <t>PROF.ESPEC.PLANEA.ESTRATEG.Y SIST.INTEGRADO</t>
  </si>
  <si>
    <t>DEL 25 DE FEBRERO DEL 2020</t>
  </si>
  <si>
    <t>AL 24 DE FEBRERO DEL 2021</t>
  </si>
  <si>
    <t>LUIS ALBERTO DELGADO LOZANO</t>
  </si>
  <si>
    <t>PROF.UNIV.EN SERV.ADMINISTRATIVOS</t>
  </si>
  <si>
    <t>DEL 01 DE JUNIO DE 2019</t>
  </si>
  <si>
    <t>AL 31  DE MAYO DE 2020</t>
  </si>
  <si>
    <t>01 PERIODOS VENCIDOS</t>
  </si>
  <si>
    <t>DEL 01 DE JUNIO DE 2020</t>
  </si>
  <si>
    <t>AL 31  DE MAYO DE 2021</t>
  </si>
  <si>
    <t>02 PERIODOS VENCIDOS</t>
  </si>
  <si>
    <t>NELSY ORTEGA M.</t>
  </si>
  <si>
    <t>TECNICO ADMINISTRATIVO</t>
  </si>
  <si>
    <t>DEL 01 DE SEPTIEMBRE DEL AÑO 2018</t>
  </si>
  <si>
    <t>AL 31 DE AGOSTO DEL AÑO 2019</t>
  </si>
  <si>
    <t>VENCIDO</t>
  </si>
  <si>
    <t>DEL 01 DE SEPTIEMBRE DEL AÑO 2019</t>
  </si>
  <si>
    <t>AL 31 DE AGOSTO DEL AÑO 2020</t>
  </si>
  <si>
    <t>DAYSI MIRANDA MEZA</t>
  </si>
  <si>
    <t>DEL 30 DE MARZO DEL AÑO 2020</t>
  </si>
  <si>
    <t>AL 29 DE MARZO DE 2021</t>
  </si>
  <si>
    <t>CRISTINA I. PEREZ NARVAEZ</t>
  </si>
  <si>
    <t>AUXILIAR DE CONTABILIDAD</t>
  </si>
  <si>
    <t>DEL 25 DE ENERO DEL AÑO 2020</t>
  </si>
  <si>
    <t>AL 24 DE ENERO DE 2021</t>
  </si>
  <si>
    <t>WILMER A. REDONDO ESCORCIA</t>
  </si>
  <si>
    <t>SUPERVISOR AREA</t>
  </si>
  <si>
    <t>DEL 08 DE ENERO DEL AÑO 2019</t>
  </si>
  <si>
    <t>AL 07 DE ENERO  2020</t>
  </si>
  <si>
    <t xml:space="preserve"> VENCIDO</t>
  </si>
  <si>
    <t>DEL 08 DE ENERO DEL AÑO 2020</t>
  </si>
  <si>
    <t>AL 07 DE ENERO  2021</t>
  </si>
  <si>
    <t>ALLAN ELI VALDERRAMA RODRIGUEZ</t>
  </si>
  <si>
    <t>DEL 02 DE MAYO 2020</t>
  </si>
  <si>
    <t>30 DE ABRIL DE 2021</t>
  </si>
  <si>
    <t>IDILBERTO E. CASTRO GONZALEZ</t>
  </si>
  <si>
    <t>CONDUCTOR</t>
  </si>
  <si>
    <t>DEL 01 DE ABRIL DEL AÑO 2018</t>
  </si>
  <si>
    <t>AL 31 DE MARZO DEL AÑO 2019</t>
  </si>
  <si>
    <t>VENCIDA</t>
  </si>
  <si>
    <t>DEL 01 DE ABRIL DEL AÑO 2019</t>
  </si>
  <si>
    <t>AL 31 DE MARZO DE 2020</t>
  </si>
  <si>
    <t>DEL 01 DE ABRIL DEL AÑO 2020</t>
  </si>
  <si>
    <t>AL 31 DE MARZO DE 2021</t>
  </si>
  <si>
    <t>03 PERIODOS VENCIDAS</t>
  </si>
  <si>
    <t>WILFRAN ENRIQUE RIVERA ROBLES</t>
  </si>
  <si>
    <t>DEL 02 DE MAYO DEL AÑO 2019</t>
  </si>
  <si>
    <t>01 DE MAYO DEL AÑO 2020</t>
  </si>
  <si>
    <t>DEL 02 DE MAYO DEL AÑO 2020</t>
  </si>
  <si>
    <t>01 DE MAYO DEL AÑO 2021</t>
  </si>
  <si>
    <t xml:space="preserve">01  PERIDODO </t>
  </si>
  <si>
    <t>ARNULFO MAESTRE VIVES</t>
  </si>
  <si>
    <t>DEL 30 DE ENERO DEL AÑO 2020</t>
  </si>
  <si>
    <t>AL 29 DE ENERO DE 2021</t>
  </si>
  <si>
    <t>GENNYVA ROCIO CARVAJAL PULIDO</t>
  </si>
  <si>
    <t>SUPERVISORA URBANISMO VIABILIDAD Y DISPONIBILIDADES</t>
  </si>
  <si>
    <t>DEL 24 DE DICIEMBRE DEL AÑO 2019</t>
  </si>
  <si>
    <t>AL 23 DE DICIEMBRE DEL AÑO 2020</t>
  </si>
  <si>
    <t>YURIS PAOLA BALLESTERO PEREZ</t>
  </si>
  <si>
    <t>AGENTE CALL CENTER</t>
  </si>
  <si>
    <t>PROYECTO Y ELABORO:</t>
  </si>
  <si>
    <t>NELSY ORTEGA  MANTILLA</t>
  </si>
  <si>
    <t>ESSMAR E.S.P.</t>
  </si>
  <si>
    <t>HUGO JAIME QUINTERO MARTINEZ</t>
  </si>
  <si>
    <t>SUBGERENTE CORPORATIVO.</t>
  </si>
  <si>
    <t>DEL 26 DE JUNIO 2020</t>
  </si>
  <si>
    <t>25 DE JUNIO 2021</t>
  </si>
  <si>
    <t>VACACIONES</t>
  </si>
  <si>
    <t xml:space="preserve">RELACION DE EMPLEADOS PUBLICOS Y TRABAJADORES OFICIALES CON VACACIONES VENCIDAS PARA DISFRUTAR </t>
  </si>
  <si>
    <t>N°</t>
  </si>
  <si>
    <t>NOMBRE</t>
  </si>
  <si>
    <t>CARMEN PATRICIA CAICEDO OMAR</t>
  </si>
  <si>
    <t>GERENTE</t>
  </si>
  <si>
    <t>OBSERVACIÓN</t>
  </si>
  <si>
    <t>IDENTIFICACIÓN</t>
  </si>
  <si>
    <t>FECHA DE INGRESO</t>
  </si>
  <si>
    <t>FECHA PERIODO DE VACACIONES PENDIENTES</t>
  </si>
  <si>
    <t>DIAS DE VACACIONES PENDIENTES</t>
  </si>
  <si>
    <t>TIEMPO LABORADO (AÑOS)</t>
  </si>
  <si>
    <t>N° PERIODOS PENDIENTES POR DISFRUTAR</t>
  </si>
  <si>
    <t>JOVANNY JESUS BARROS ORCASITA</t>
  </si>
  <si>
    <t>CEYETH CASSIN CABALLERO CAMARGO</t>
  </si>
  <si>
    <t>JORGE LUIS CARBONO ADARRAGA</t>
  </si>
  <si>
    <t>CHRISTIAN JESUS CORONADO BUSTAMANTE</t>
  </si>
  <si>
    <t>DUMAR ENRIQUE OLMOS POSADA</t>
  </si>
  <si>
    <t>CARLOS ENRIQUE PAEZ CANTILLO</t>
  </si>
  <si>
    <t>JULIANA MARIA CEPEDA CONGOTE</t>
  </si>
  <si>
    <t>DIELA PATRICIA GARCES ESPITIA</t>
  </si>
  <si>
    <t>ADALBERTO MANUEL CONTRERAS VERBEL</t>
  </si>
  <si>
    <t>MIRIAM BERTILDA ALVAREZ GARI</t>
  </si>
  <si>
    <t>DAGOBERTO GRANADOS MENDOZA</t>
  </si>
  <si>
    <t>YULITZA DEL CARMEN TORRES GALVIS</t>
  </si>
  <si>
    <t>YORYELIS MILENA ROBLES VARGAS</t>
  </si>
  <si>
    <t>YOJANA PAOLA VILARDY VEGA</t>
  </si>
  <si>
    <t>YISETH CAROLINA JIMENEZ LACERA</t>
  </si>
  <si>
    <t>YEISON YESITH CEBALLOS PINTO</t>
  </si>
  <si>
    <t>YEIMY TOMAS RODRIGUEZ OLIVEROS</t>
  </si>
  <si>
    <t>YASMIN DEL CARMEN CONTRERAS SAYAS</t>
  </si>
  <si>
    <t>YAN DE JESUS JIMENEZ GOMEZ</t>
  </si>
  <si>
    <t>YAMILE MONTAGUT ESCAMILLA</t>
  </si>
  <si>
    <t>YAMID ALEJANDRO GONZALEZ MARTINEZ</t>
  </si>
  <si>
    <t>YAIR RAFAEL COTES ROBLES</t>
  </si>
  <si>
    <t>YAIR ENRIQUE DEL VECHIO TORRADO</t>
  </si>
  <si>
    <t>YAIR ENRIQUE BARRANCO JIMENEZ</t>
  </si>
  <si>
    <t>WOOM KAY SILVA ROMERO</t>
  </si>
  <si>
    <t>WILMER DE LA CRUZ PERDOMO MONSALVO</t>
  </si>
  <si>
    <t>WILLIAM CORRO DE LA HOZ</t>
  </si>
  <si>
    <t>WILFRIDO OROZCO SALAS</t>
  </si>
  <si>
    <t>WALDIR ENRIQUE JIMENEZ AVENDAÑO</t>
  </si>
  <si>
    <t>VIVIANA MARINA HERNANDEZ CAMARGO</t>
  </si>
  <si>
    <t>VIRGINIA QUINTERO VARGAS</t>
  </si>
  <si>
    <t>VALERIA DEL CARMEN ROCHA VERGARA</t>
  </si>
  <si>
    <t>TONY MANUEL GARCIA ESCORCIA</t>
  </si>
  <si>
    <t>STEFANY YANETH GUERRA BARRIOS</t>
  </si>
  <si>
    <t>SIXTO ANTONIO CANTILLO MIRANDA</t>
  </si>
  <si>
    <t>SANTIAGO SUAREZ ALZATE</t>
  </si>
  <si>
    <t>SAINER ENRIQUE VASQUEZ DE AVILA</t>
  </si>
  <si>
    <t>RUBEN DARIO DIAZGRANADOS MARQUEZ</t>
  </si>
  <si>
    <t>ROY KING SANCHEZ</t>
  </si>
  <si>
    <t>ROSANA DEL PILAR CARDENAS CASTAÑEDA</t>
  </si>
  <si>
    <t>ROSANA DE JESUS ARCE MARTINEZ</t>
  </si>
  <si>
    <t>ROSANA AGUDELO FRANCO</t>
  </si>
  <si>
    <t>RONYS EDUARDO GARCIA MENDOZA</t>
  </si>
  <si>
    <t>RONAL RICARDO CASTRO MANJARRES</t>
  </si>
  <si>
    <t>RONAL DANILO GRANADOS MONTES</t>
  </si>
  <si>
    <t>ROGELIO JOSE LOPEZ GUTIERREZ</t>
  </si>
  <si>
    <t>RODOLFO ALBERTO RAMOS FLOREZ</t>
  </si>
  <si>
    <t>RODOLFO LANDERO BOLAÑO</t>
  </si>
  <si>
    <t>ROBINSON JOSE BERNAL RANGEL</t>
  </si>
  <si>
    <t>ROBIN VICENTE GUTIERREZ ALMANZA</t>
  </si>
  <si>
    <t>ROBERTO CARLOS PEREZ THERAN</t>
  </si>
  <si>
    <t>RIGOBERTO AGUILAR CADENA</t>
  </si>
  <si>
    <t>RICARDO JOSE PINTO DAU</t>
  </si>
  <si>
    <t>RICARDO JOSE LARA MARQUEZ</t>
  </si>
  <si>
    <t>RICARDO ANDRES SIERRA PEDROZA</t>
  </si>
  <si>
    <t>RAUL ANDRES ALMANZA ROMERO</t>
  </si>
  <si>
    <t>RAOMIR ARJUNA TREJOS MAIGUEL</t>
  </si>
  <si>
    <t>RAFAEL MAURICIO PINEDA GARCIA</t>
  </si>
  <si>
    <t>POMPILIO GUZMAN SEQUEA</t>
  </si>
  <si>
    <t>PEDRO PABLO PADILLA PUELLO</t>
  </si>
  <si>
    <t>PEDRO MANUEL SOCARRAS RADA</t>
  </si>
  <si>
    <t>CARLOS ALBERTO VERGARA CERVANTES</t>
  </si>
  <si>
    <t>PEDRO JOSE MUÑOZ CHARRI</t>
  </si>
  <si>
    <t>PEDRO FRANCISCO MARTINEZ CABALLERO</t>
  </si>
  <si>
    <t>PEDRO ENRIQUE VARGAS PEREZ</t>
  </si>
  <si>
    <t>PEDRO ANTONIO PEÑA RODRIGUEZ</t>
  </si>
  <si>
    <t>PAULA JEANNETTE CASADO SEGRERA</t>
  </si>
  <si>
    <t>CARLOS MARIO GIRALDO OLGUIN</t>
  </si>
  <si>
    <t>OSWALDO ENRIQUE ROJAS MANOTAS</t>
  </si>
  <si>
    <t>OSNEIDER FABIAN BECERRA PEREZ</t>
  </si>
  <si>
    <t>OSCAR SEGUNDO GONZALEZ FONSECA</t>
  </si>
  <si>
    <t>OSCAR ALFONSO CUAO SARMIENTO</t>
  </si>
  <si>
    <t>ORLANDO SEGUNDO EGUIS MANJARREZ</t>
  </si>
  <si>
    <t>OMAR LORENZO GONZALEZ IBARRA</t>
  </si>
  <si>
    <t>OFFIR MARIA ARIAS MENDOZA</t>
  </si>
  <si>
    <t>NICANOR ENRIQUE MACHADO VALDERRAMA</t>
  </si>
  <si>
    <t>NICANOR ANTONIO VEGA MAESTRE</t>
  </si>
  <si>
    <t>NESTOR ANTONIO LARA SEGUANE</t>
  </si>
  <si>
    <t>NATALIA DEL PILAR LOPEZ PEÑA</t>
  </si>
  <si>
    <t>MISAEL ENRIQUE MOJICA MADERO</t>
  </si>
  <si>
    <t>MILTON JAVIER MARTINEZ DE LA HOZ</t>
  </si>
  <si>
    <t>MILTON ANTONIO GONZALEZ TOLEDO</t>
  </si>
  <si>
    <t>MILENA PAOLA JOLIANI HERRERA</t>
  </si>
  <si>
    <t>MIGUEL ANTONIO POLO CANTILLO</t>
  </si>
  <si>
    <t>MIGUEL ANGEL ZABALETA TAMAYO</t>
  </si>
  <si>
    <t>MELQUISEDEC APARICIO ALTAMAR</t>
  </si>
  <si>
    <t>MELISSA CELEDON TORRES</t>
  </si>
  <si>
    <t>MAYKOOL ANDRES GONZALEZ RODRIGUEZ</t>
  </si>
  <si>
    <t>MAXIMILIANO PEREZ GOMEZ</t>
  </si>
  <si>
    <t>MARYURIS MARIA YANETT GRANADOS</t>
  </si>
  <si>
    <t>MARTIN SEGUNDO CASTILLO SOTO</t>
  </si>
  <si>
    <t>MARTHA ISMENIA REDONDO BURGOS</t>
  </si>
  <si>
    <t>MARLON MICHAEL MONTES REBOLLEDO</t>
  </si>
  <si>
    <t>MARIANA DEL CARMEN MORALES ARRIETA</t>
  </si>
  <si>
    <t>MARIA ISABEL HENRIQUEZ NUÑEZ</t>
  </si>
  <si>
    <t>MARIA FERNANDA SUESCUN MACIAS</t>
  </si>
  <si>
    <t>CARLOS ANDRES SERPA HIDALGO</t>
  </si>
  <si>
    <t>MARIA FERNANDA HINOJOSA URQUIJO</t>
  </si>
  <si>
    <t>MANUEL GREGORIO HINCAPIE HINCAPIE</t>
  </si>
  <si>
    <t>MANUEL DOMINGO JARAMILLO RUDAS</t>
  </si>
  <si>
    <t>MANUEL ANTONIO VUELVAS HERNANDEZ</t>
  </si>
  <si>
    <t>MANUEL ANTONIO FONTALVO SARMIENTO</t>
  </si>
  <si>
    <t>LUIS JOSE NOGUERA LABARCE</t>
  </si>
  <si>
    <t>LUIS FERNANDO MERCADO BADILLO</t>
  </si>
  <si>
    <t>LUIS FERNANDO CAMPO GIRALDO</t>
  </si>
  <si>
    <t>LUIS FELIPE GONZALEZ BOTERO</t>
  </si>
  <si>
    <t>LUIS ERNESTO SERRANO CARDENAS</t>
  </si>
  <si>
    <t>CARLOS MANUEL HURTADO ALMANZA</t>
  </si>
  <si>
    <t>LUIS ERNESTO RINCON ACEVEDO</t>
  </si>
  <si>
    <t>LUIS ERNESTO CAICEDO DEICOFF</t>
  </si>
  <si>
    <t>LUIS ALFONSO GOMEZ SANTOS</t>
  </si>
  <si>
    <t>LUIS ALEJANDRO PACHECO ORTIZ</t>
  </si>
  <si>
    <t>LUIS ALBERTO GONZALEZ SERPA</t>
  </si>
  <si>
    <t>LINA MARGARITA DIAZ ZAMBRANO</t>
  </si>
  <si>
    <t>LILIANA PAOLA BRITO GARCIA</t>
  </si>
  <si>
    <t>LIBARDO ALFONSO MARTINEZ IRIARTE</t>
  </si>
  <si>
    <t>LEWIS STEVEN LOPEZ CALDERON</t>
  </si>
  <si>
    <t>LEWIS LEONEL LOPEZ PABON</t>
  </si>
  <si>
    <t>LEONARDO ENRIQUE GONZALEZ MARTINEZ</t>
  </si>
  <si>
    <t>LEONARD SMITH MEZA BORJA</t>
  </si>
  <si>
    <t>LAURA DE JESUS QUINTANA FUENTES</t>
  </si>
  <si>
    <t>KEYRIS CAROLINA VALLE SALAZAR</t>
  </si>
  <si>
    <t>KEYLA MAYLEN QUINTERO BULA</t>
  </si>
  <si>
    <t>KEVIN DE JESUS AMGOLA MAESTRE</t>
  </si>
  <si>
    <t>KEVIN DAYAN PEREZ EGUIS</t>
  </si>
  <si>
    <t>JULIO CESAR RAMIREZ BROCHERO</t>
  </si>
  <si>
    <t>JULIO CESAR GUETTE DE LA CRUZ</t>
  </si>
  <si>
    <t>JULIO CESAR GOMEZ BARRAGAN</t>
  </si>
  <si>
    <t>JULIO CESAR CUELLO GARCIA</t>
  </si>
  <si>
    <t>JULIETH PAOLA NUÑEZ VARGAS</t>
  </si>
  <si>
    <t>JULIAN ALBERTO RIVAS NORIEGA</t>
  </si>
  <si>
    <t>JUAN PABLO DE JESUS VALENCIA DE LA CRUZ</t>
  </si>
  <si>
    <t>JUAN LUIS VELASQUEZ GONZALEZ</t>
  </si>
  <si>
    <t>JUAN DAVID POZUELO HERNANDEZ</t>
  </si>
  <si>
    <t>JUAN CARLOS OLIVERA ORTEGA</t>
  </si>
  <si>
    <t>JUAN CARLOS MARTINEZ ANGULO</t>
  </si>
  <si>
    <t>JUAN CARLOS MADRID RAMOS</t>
  </si>
  <si>
    <t>JOSE MANUEL VELEZ BARRIOS</t>
  </si>
  <si>
    <t>JUAN CARLOS DAVILA RODRIGUEZ</t>
  </si>
  <si>
    <t>JUAN BAUTISTA PERTUZ GARCIA</t>
  </si>
  <si>
    <t>JUAN BAUTISTA CAMARGO GUERRERO</t>
  </si>
  <si>
    <t>JUAN ALBERTO JIMENEZ PINTO</t>
  </si>
  <si>
    <t>JOSE RICARDO BARRANCO PAZ</t>
  </si>
  <si>
    <t>JOSE PRUDENCIO PEREZ CANDELARIO</t>
  </si>
  <si>
    <t>JOSE MARIO CASTILLO GAMEZ</t>
  </si>
  <si>
    <t>JOSE LUIS NAVARRO GUERRA</t>
  </si>
  <si>
    <t>JOSE LUIS GRANADOS MORENO</t>
  </si>
  <si>
    <t>JOSE LUIS CABAS LABORDE</t>
  </si>
  <si>
    <t>JOSE GREGORIO PALMERA DOMINGUEZ</t>
  </si>
  <si>
    <t>JOSE GABRIEL CASTRO PACHECO</t>
  </si>
  <si>
    <t>JOSE ERLEIN VALENCIA AMAYA</t>
  </si>
  <si>
    <t>JOSE DAVID ANGARITA CARMONA</t>
  </si>
  <si>
    <t>JOSE DANIEL CORREDOR TORRES</t>
  </si>
  <si>
    <t>JOSE BALDOMERO BAVATIVA SANCHEZ</t>
  </si>
  <si>
    <t>JOSE AREL RODRIGUEZ HERNANDEZ</t>
  </si>
  <si>
    <t>JOSE ALBERTO SIERRA LARA</t>
  </si>
  <si>
    <t>JORGE MIGUEL FERNANDEZ RODRIGUEZ</t>
  </si>
  <si>
    <t>JORGE MARIO VELASQUEZ ARAGON</t>
  </si>
  <si>
    <t>JORGE MARIO GARCIA HERNANDEZ</t>
  </si>
  <si>
    <t>JORGE LUIS PARDO ANTOLINEZ</t>
  </si>
  <si>
    <t>JORGE LUIS MELENDEZ BARROS</t>
  </si>
  <si>
    <t>JORGE ELIECER TEJEDA RICO</t>
  </si>
  <si>
    <t>JONATHAN DE JESUS CORONADO BECERRA</t>
  </si>
  <si>
    <t>JOHN HENRY CHAMORRO LLANES</t>
  </si>
  <si>
    <t>CARLOS JERONIMO HERRERA MARTINEZ</t>
  </si>
  <si>
    <t>JOHANA MARIA DIAZGRANADOS USCATEGUI</t>
  </si>
  <si>
    <t>JOHAN CARLOS GUTIERREZ MONTERROSA</t>
  </si>
  <si>
    <t>JHON SNEIDER JIMENEZ DE LA ROSA</t>
  </si>
  <si>
    <t>JHON ENRIQUE ATENCIO MENDOZA</t>
  </si>
  <si>
    <t>JESUS DAVID PERAZA TORRES</t>
  </si>
  <si>
    <t>JESUS ALFONSO CUAO OROZCO</t>
  </si>
  <si>
    <t>JESUS GONZALEZ CORONELL</t>
  </si>
  <si>
    <t>JESITH NIEBLES OLIVEROS</t>
  </si>
  <si>
    <t>JEFFERSON JESUS DE LA HOZ TRIVIÑO</t>
  </si>
  <si>
    <t>JAVIER RAFAEL CABAS LABORDE</t>
  </si>
  <si>
    <t>JAVIER FLORENCIO PABON GONGORA</t>
  </si>
  <si>
    <t>JAVIER ENRIQUE REQUENA PEREZ</t>
  </si>
  <si>
    <t>JAIRO ELIAS FADUL CORREA</t>
  </si>
  <si>
    <t>JAIME MECIAS RUIZ HERNANDEZ</t>
  </si>
  <si>
    <t>IVAN ESNEIDER JIMENEZ CUAO</t>
  </si>
  <si>
    <t>IVAN ANTONIO CAMARGO CALDERON</t>
  </si>
  <si>
    <t>ISIDRO TORRES LIZCANO</t>
  </si>
  <si>
    <t>HUGO ACERO CASTRO</t>
  </si>
  <si>
    <t>HILDA MARIA BORJA VEGA</t>
  </si>
  <si>
    <t>HERNANDO ALBERTO VILLA CORDOBA</t>
  </si>
  <si>
    <t>HENRY ANTONIO MARTINEZ CERVANTES</t>
  </si>
  <si>
    <t>HENIZ JULIAN CAMARGO FREITE</t>
  </si>
  <si>
    <t>HEIDY LOPEZ OROZCO</t>
  </si>
  <si>
    <t>HECTOR MANUEL SANCHEZ PEÑA</t>
  </si>
  <si>
    <t>HAYLIN PATRICIA FILL COQUIES</t>
  </si>
  <si>
    <t>HARBY HARBY MATTOS GUERRA</t>
  </si>
  <si>
    <t>HANDERSON YESID BOLAÑO PERTUZ</t>
  </si>
  <si>
    <t>GUSTAVO SALOMON FONSECA MARTINEZ</t>
  </si>
  <si>
    <t>GUSTAVO EUDES SANGREGORIO QUINTERO</t>
  </si>
  <si>
    <t>GUSTAVO ALBERTO POLO BRITTO</t>
  </si>
  <si>
    <t>GUSTAVO ADOLFO VARGAS CHARRIS</t>
  </si>
  <si>
    <t>GLEIDIS CATIANA MERCADO DE LA HOZ</t>
  </si>
  <si>
    <t>GIOVANNI ENRIQUE GUERRA CALERO</t>
  </si>
  <si>
    <t>GILMA INES ESCOBAR RUIZ</t>
  </si>
  <si>
    <t>GILBERTO DE JESUS SANABRIA CORONADO</t>
  </si>
  <si>
    <t>GERMAN IGUARAN ROMERO</t>
  </si>
  <si>
    <t>GEOVANNY YAIR VILLAR NIÑO</t>
  </si>
  <si>
    <t>GEINER SALAZAR POLO</t>
  </si>
  <si>
    <t>GARI MIGUEL PAREJO PACHECO</t>
  </si>
  <si>
    <t>FREY JESSITH URIELES MARQUEZ</t>
  </si>
  <si>
    <t>FREDYS MANUEL BOLIVAR RIVERA</t>
  </si>
  <si>
    <t>CARLOS JAIME CABAS LABORDE</t>
  </si>
  <si>
    <t>FREDYS JUNIOR DURAN MARQUEZ</t>
  </si>
  <si>
    <t>FREDY RAFAEL PERTUZ VIZCAINO</t>
  </si>
  <si>
    <t>FREDY JOSE PUENTES DIAZ</t>
  </si>
  <si>
    <t>FREDI ALBERTO NIETO CADENA</t>
  </si>
  <si>
    <t>FRANCISCO ANTONIO ARVILLA PRIMERA</t>
  </si>
  <si>
    <t>FRANCISCO ALBERTO GOMEZ RAMIREZ</t>
  </si>
  <si>
    <t>FRANCISCO HERNANDEZ BLANCO</t>
  </si>
  <si>
    <t>FERNANDO FRANCISCO LABORDE PARDO</t>
  </si>
  <si>
    <t>FELIPE JUNIOR LARA AMADOR</t>
  </si>
  <si>
    <t>FAISAL ANTONIO EBRAT HENRIQUEZ</t>
  </si>
  <si>
    <t>FABIO ENRIQUE PERALES CARVAJAL</t>
  </si>
  <si>
    <t>FABIAN ENRIQUE REALES DEL RIO</t>
  </si>
  <si>
    <t>EVER RAFAEL BLANCO DEL PRADO</t>
  </si>
  <si>
    <t>ERIC ALFONSO AVENDAÑO REALES</t>
  </si>
  <si>
    <t>ENEIR SANTRICH ALVAREZ</t>
  </si>
  <si>
    <t>ELIZABETH ROYERO DE LA HOZ</t>
  </si>
  <si>
    <t>EDWIN RONALD GARCIA VALENCIA</t>
  </si>
  <si>
    <t>EDWIN JOE MERCADO PEÑA</t>
  </si>
  <si>
    <t>EDWIN ALFONSO TORRES ARIAS</t>
  </si>
  <si>
    <t>EDWIN ALBERTO CALVO NAVARRO</t>
  </si>
  <si>
    <t>EDUARDO FABIAN PONCE GINEZ</t>
  </si>
  <si>
    <t>EDUARDO ENRIQUE TORRES HENRIQUEZ</t>
  </si>
  <si>
    <t>EDUARDO ENRIQUE CASTAÑEDA MARQUEZ</t>
  </si>
  <si>
    <t>EDUARDO ANTONIO BOTERO GAMARRA</t>
  </si>
  <si>
    <t>EDGARDO ANTONIO DAVILA HERNANDEZ</t>
  </si>
  <si>
    <t>EDGAR ALEJANDRO SIERRA LOAIZA</t>
  </si>
  <si>
    <t>EDGAR ARIAS FLORIAN</t>
  </si>
  <si>
    <t>EDDYE ENRIQUE NIÑO DRAGO</t>
  </si>
  <si>
    <t>DORA LUZ OSPINO BELEÑO</t>
  </si>
  <si>
    <t>DONALDO DE JESUS DURAN VELASQUEZ</t>
  </si>
  <si>
    <t>DIEGO RAFAEL BERDUGO NARVAEZ</t>
  </si>
  <si>
    <t>DIEGO ARMANDO PARRA BECERRA</t>
  </si>
  <si>
    <t>DIANA PATRICIA ZARATE ARAUJO</t>
  </si>
  <si>
    <t>DEIVIS JOSE OROZCO MONTES</t>
  </si>
  <si>
    <t>DEIVIS ZAPATA CASTAÑO</t>
  </si>
  <si>
    <t>DEINER JOSE NAVARRO HERNANDEZ</t>
  </si>
  <si>
    <t>DAYRO JESUS PLAZAS CANTILLO</t>
  </si>
  <si>
    <t>DAVID RICARDO DE LEON PEREZ</t>
  </si>
  <si>
    <t>DARWIN ENRIQUE NAVARRO OLIVEROS</t>
  </si>
  <si>
    <t>DARWIN ANTONIO MENDOZA GUTIERREZ</t>
  </si>
  <si>
    <t>DANIEL EDUARDO TRUJILLO SANCHEZ</t>
  </si>
  <si>
    <t>DANI CARLOS NOVA RADA</t>
  </si>
  <si>
    <t>CRISOSTOMO PEREZ GARCIA</t>
  </si>
  <si>
    <t>CIRO ALFONSO GONZALEZ AMADOR</t>
  </si>
  <si>
    <t>CESAR RAFAEL CALERO ACOSTA</t>
  </si>
  <si>
    <t>CESAR JOSE SERPA VEGA</t>
  </si>
  <si>
    <t>CESAR EMILIO NIEBLES RODRIGUEZ</t>
  </si>
  <si>
    <t>CESAR AUGUSTO PEREZ CANTILLO</t>
  </si>
  <si>
    <t>CARMEN JUDITH LUQUE CALVO</t>
  </si>
  <si>
    <t>CARMEN ELENA JOLEANIS BALAGUERA</t>
  </si>
  <si>
    <t>BREYNER DE JESUS MENDOZA MARTINEZ</t>
  </si>
  <si>
    <t>BREYDI YAZIN GORDILLO ANGULO</t>
  </si>
  <si>
    <t>BRENDY ENRIQUE PEREZ HINCAPIE</t>
  </si>
  <si>
    <t>BREHIENER YIDID GONZALEZ SCOTT</t>
  </si>
  <si>
    <t>BERENA LUCIA GUZMAN VILLALBA</t>
  </si>
  <si>
    <t>BENJAMIN ARIEL RUIZ GOMEZ</t>
  </si>
  <si>
    <t>ASDRUBAL JOEL GARCIA DE ROA</t>
  </si>
  <si>
    <t>ARNOLD SPTICK NUÑEZ SOTOMAYOR</t>
  </si>
  <si>
    <t>ARIEL FERNANDO ARNEDO MOVIL</t>
  </si>
  <si>
    <t>ANTONIO JOSE MARTINEZ LENGUA</t>
  </si>
  <si>
    <t>ANTONIO JOSE CASTRO MERCADO</t>
  </si>
  <si>
    <t>ANTONIO DE JESUS LOAIZA LOPEZ</t>
  </si>
  <si>
    <t>ANSELMO JOSE PADILLA LUNA</t>
  </si>
  <si>
    <t>ANDRIW FELIPE LEIVA SALGADO</t>
  </si>
  <si>
    <t>ANDRES WILMER LOPEZ ROMERO</t>
  </si>
  <si>
    <t>ANDRES LEONARDO TORRES FONSECA</t>
  </si>
  <si>
    <t>ANDRES FELIPE CASTRO OROZCO</t>
  </si>
  <si>
    <t>ANDRES CAMILO RODRIGUEZ TAMAYO</t>
  </si>
  <si>
    <t>ANDRES CASTRO OROZCO</t>
  </si>
  <si>
    <t>ANDREA CAROLINA MONTEJO OROZCO</t>
  </si>
  <si>
    <t>ANDREA CAROLINA ESCORCIA PADILLA</t>
  </si>
  <si>
    <t>ANDERSON DAVID SANMARTIN RUIZ</t>
  </si>
  <si>
    <t>ANAXIS RAFAEL PEÑA GALVAN</t>
  </si>
  <si>
    <t>ANA VERONICA FONSECA CASTRO</t>
  </si>
  <si>
    <t>ANA ISABEL OROZCO CONTRERAS</t>
  </si>
  <si>
    <t>ANA BEATRIZ ANDRADE PARRAO</t>
  </si>
  <si>
    <t>AMILKAR JOSE BARROZO BARRIOS</t>
  </si>
  <si>
    <t>AMID ALBERTO DE LA HOZ CASTAÑEDA</t>
  </si>
  <si>
    <t>ALONSO LUIS RICO BARRIOS</t>
  </si>
  <si>
    <t>ALONSO JOSE CERCHAR CASTIBLANCO</t>
  </si>
  <si>
    <t>ALISARDO CHOLY OYARBIDES</t>
  </si>
  <si>
    <t>ALGEMIRO LUIS GUTIERREZ CORONADO</t>
  </si>
  <si>
    <t>ALFREDO ENRIQUE CANCIO LEEST</t>
  </si>
  <si>
    <t>ALFONSO MIGUEL OSPINO VALDERRAMA</t>
  </si>
  <si>
    <t>ALFONSO DE JESUS BRUGES OCHOA</t>
  </si>
  <si>
    <t>ALEXANDER SANTANDER MARTINEZ VEGA</t>
  </si>
  <si>
    <t>ALEXANDER RAFAEL CERPA FRIA</t>
  </si>
  <si>
    <t>ALEX ENRIQUE MONTOYA ANGULO</t>
  </si>
  <si>
    <t>ALEJANDRO ANTONIO HERNANDEZ BORJA</t>
  </si>
  <si>
    <t>ALBERTO RAFAEL OLAYA MARTINEZ</t>
  </si>
  <si>
    <t>ALBERTO JAVIER GUTIERREZ MARTINEZ</t>
  </si>
  <si>
    <t>ALBERTO ENRIQUE MENDEZ SILVA</t>
  </si>
  <si>
    <t>ALBERTO DE JESUS PINEDA LANDERO</t>
  </si>
  <si>
    <t>ALBERTO DE JESUS GONZALEZ QUINTANA</t>
  </si>
  <si>
    <t>ALBERTO ALFONSO HERNANDEZ PERALTA</t>
  </si>
  <si>
    <t>ALBERT ANDRES RODRIGUEZ TOBIOS</t>
  </si>
  <si>
    <t>ALBEIRO DE JESUS CANO TABORDA</t>
  </si>
  <si>
    <t>AGUAS WILSON ARDILA DE</t>
  </si>
  <si>
    <t>ADRIAN DE JESUS YANES ARZUZA</t>
  </si>
  <si>
    <t>ADOLFO RAFAEL MARTINEZ CARDONA</t>
  </si>
  <si>
    <t>ADAN JESUS DE HORTA CHARRIS</t>
  </si>
  <si>
    <t>ABNER FARID ARGUELLO PACHECO</t>
  </si>
  <si>
    <t>ABIGAIL ESTHER MERCADO RIVERA</t>
  </si>
  <si>
    <t>ABELARDO DE JESUS DE LA HOZ GOMEZ</t>
  </si>
  <si>
    <t>ERIK MANUEL BELTRAN BELTRAN</t>
  </si>
  <si>
    <t>MILLER MORON CARVAJAL</t>
  </si>
  <si>
    <t>JUAN MANUEL MEDELLIN MORA</t>
  </si>
  <si>
    <t>JUAN CARLOS SALGADO PEREZ</t>
  </si>
  <si>
    <t>ROBERTO RAFAEL ROMERO VILLEGAS</t>
  </si>
  <si>
    <t>RAUL FRANCISCO CORREA SANJUAN</t>
  </si>
  <si>
    <t>PEDRO ANTONIO DIAZ DACONTE</t>
  </si>
  <si>
    <t>LUIS MIGUEL MENDOZA RADA</t>
  </si>
  <si>
    <t>LISET DAYANA GARCIA QUINTERO</t>
  </si>
  <si>
    <t>ILIANA MARGARITA PERDOMO AYALA</t>
  </si>
  <si>
    <t>TORIBIO JESUS RIVERA RADA</t>
  </si>
  <si>
    <t>SANDRA MILENA ROMERO GOMEZ</t>
  </si>
  <si>
    <t>MANUEL SEGUNDO GOMEZ BORNACHERA</t>
  </si>
  <si>
    <t>LEONEL ALBERTO VILORIA GOMEZ</t>
  </si>
  <si>
    <t>JOSE ROBERTO FONTALVO NORIEGA</t>
  </si>
  <si>
    <t>JOSE LUIS PADILLA PUELLO</t>
  </si>
  <si>
    <t>EFRAIN SEGUNDO TORRES MEZA</t>
  </si>
  <si>
    <t>CARLOS ALBERTO JIMENEZ JULIO</t>
  </si>
  <si>
    <t>JANGEL DE JESUS DAVILA STAND</t>
  </si>
  <si>
    <t>JULIETH ANDREA GRANADOS SANCHEZ</t>
  </si>
  <si>
    <t>WALTER JUNIOR ZAMBRANO MERCADO</t>
  </si>
  <si>
    <t>MARLON ENRIQUE NAVARRO PEÑA</t>
  </si>
  <si>
    <t>MARIA JOSE REDONDO RAMIREZ</t>
  </si>
  <si>
    <t>MANUEL DE JESUS ESCOBAR CONTRERAS</t>
  </si>
  <si>
    <t>CARLOS ANDRES MARTINEZ PEREIRA</t>
  </si>
  <si>
    <t>CARLOS MARIO OROZCO CASTAÑEDA</t>
  </si>
  <si>
    <t>JIMMY ALEXANDER MOYA RAMIREZ</t>
  </si>
  <si>
    <t>LINA MARIA GUTIERREZ FLOREZ</t>
  </si>
  <si>
    <t>ALEX JOSE ARIZA OSPINO</t>
  </si>
  <si>
    <t>NORBERTO RAFAEL GRANADOS MEJIA</t>
  </si>
  <si>
    <t>WILFRIDO SANTOS NARVAEZ</t>
  </si>
  <si>
    <t>REYNER JAVIER PACHECO TAPIA</t>
  </si>
  <si>
    <t>JULIO ANDRES GARCIA DE LA HOZ</t>
  </si>
  <si>
    <t>JORGE HERNAN LOPEZ ECHEVERRY</t>
  </si>
  <si>
    <t>JAVIER ENRIQUE SANCHEZ LUNA</t>
  </si>
  <si>
    <t>EDMAR EDIÑHO VALDERRAMA BARROS</t>
  </si>
  <si>
    <t>DANNA MARCELA HERRERA MARTINEZ</t>
  </si>
  <si>
    <t>ARMANDO LUIS LARRANS FONTANILLA</t>
  </si>
  <si>
    <t>YAMITH JESUS OLIVO MENDRIZ</t>
  </si>
  <si>
    <t>PAOLA ANDREA RIAÑO NAVARRO</t>
  </si>
  <si>
    <t>ELECTO JOSE MIER HERRERA</t>
  </si>
  <si>
    <t>DEIVIS DE JESUS BORNACHERA GARCIA</t>
  </si>
  <si>
    <t>JESUS DAVID VILORIA GOMEZ</t>
  </si>
  <si>
    <t>CARLOS JHONY GAMERO CANDELARIO</t>
  </si>
  <si>
    <t>JESUS DAVID CUISMAN CAHUANA</t>
  </si>
  <si>
    <t>CLARA ROSA GARCIA TEJEDOR</t>
  </si>
  <si>
    <t>WILMER PONCE OBREGON</t>
  </si>
  <si>
    <t>NATALIA CAROLINA FERNANDEZ FRANCO</t>
  </si>
  <si>
    <t>LUIS RAMON DUARTE ANGARITA</t>
  </si>
  <si>
    <t>EDGARDO ALFONSO HERNANDEZ CANTILLO</t>
  </si>
  <si>
    <t>DANIELA SAURITH CAMARGO</t>
  </si>
  <si>
    <t>CLAUDIA ANDREA CAMARGO MORENO</t>
  </si>
  <si>
    <t>ANDRES FELIPE MALDONADO VALENCIA</t>
  </si>
  <si>
    <t>ALBERTO JESUS ACOSTA MONTERROSA</t>
  </si>
  <si>
    <t>STEFANY MELGAREJO BOLAÑO</t>
  </si>
  <si>
    <t>MANUEL SANTIAGO PADILLA ARIZA</t>
  </si>
  <si>
    <t>LAURA MARCELA BUJATO CUAO</t>
  </si>
  <si>
    <t>JAIME RAFAEL ARTETA DE LA HOZ</t>
  </si>
  <si>
    <t>FRANCISCO JAVIER MUGNO MIER</t>
  </si>
  <si>
    <t>ANTONIO RAFAEL JIMENEZ ALVAREZ</t>
  </si>
  <si>
    <t>SUGEY PATRICIA ALEMAN PEINADO</t>
  </si>
  <si>
    <t>ORLANDO RAFAEL SALCEDO BARRIOS</t>
  </si>
  <si>
    <t>MIGUEL ANTONIO BARROS DELGADO</t>
  </si>
  <si>
    <t>MARTHA PATRICIA CAMPO OROZCO</t>
  </si>
  <si>
    <t>DEIRDRE ROSA CASTRO GUTIERREZ</t>
  </si>
  <si>
    <t>BRAYAN DAVID GIL MENDOZA</t>
  </si>
  <si>
    <t>LEONELDA ISABEL VASQUEZ COTES</t>
  </si>
  <si>
    <t>JUAN ANTONIO CALVO BLANCO</t>
  </si>
  <si>
    <t>HUGETH JUNIOR ARIAS PEREZ</t>
  </si>
  <si>
    <t>LEONARD ALFONSO HERNANDEZ ROJAS</t>
  </si>
  <si>
    <t>CARLOS JOSE RODRIGUEZ DIAZ</t>
  </si>
  <si>
    <t>ALDO JESUS ORTIZ COTES</t>
  </si>
  <si>
    <t>ORLANDO CHARRIS FONTALVO</t>
  </si>
  <si>
    <t>LISY YELENA IGLESIAS CORDOBA</t>
  </si>
  <si>
    <t>CARLOS ANDRES LOZADA VIDAL</t>
  </si>
  <si>
    <t>JORGE ANDRES PANEFLECK GUTIERREZ</t>
  </si>
  <si>
    <t>ALFONSO DE JESUS HUERTAS VARGAS</t>
  </si>
  <si>
    <t>JAIR DAVID MARENCO CONTRERAS</t>
  </si>
  <si>
    <t>LUIS ARMANDO NIETO DE LA CRUZ</t>
  </si>
  <si>
    <t>JAVIER MEDINA CASTAÑEDA</t>
  </si>
  <si>
    <t>ALEXANDER YUSEN DÍAZ DURAN</t>
  </si>
  <si>
    <t>ROBINSON TORRES NIEBLES</t>
  </si>
  <si>
    <t>RENNY ALFONSO PEREZ PLATA</t>
  </si>
  <si>
    <t>DANIA GUADALUPE VALERA RUIDIAZ</t>
  </si>
  <si>
    <t>DUVAN SNEIDER GOMEZ AGUIRRE</t>
  </si>
  <si>
    <t>EDWIN ALBERTO LLANES GRANADO</t>
  </si>
  <si>
    <t>FABIAN ALBERTO MANJARRES</t>
  </si>
  <si>
    <t>OLIVER ADOLFO TORRES IGUARAN</t>
  </si>
  <si>
    <t>IVONNE ESTHER COTES RODRIGUEZ</t>
  </si>
  <si>
    <t>YONATAN HERNANDEZ VANEGAS</t>
  </si>
  <si>
    <t>GIAN CARLOS CAMPO GAMEZ</t>
  </si>
  <si>
    <t>KEVIN ANTONIO CUELLO OBESO</t>
  </si>
  <si>
    <t>JHON ALBERTO AYALA FLOREZ</t>
  </si>
  <si>
    <t>EDGAR EDUARDO PIMIENTA RODRIGUEZ</t>
  </si>
  <si>
    <t>OMAR DANIEL NAVARRO BURGOS</t>
  </si>
  <si>
    <t>BREITNER JESUS RICO TOLEDO</t>
  </si>
  <si>
    <t>ALVARO ANTONIO MERCADO GOENAGA</t>
  </si>
  <si>
    <t>RAINER ORELAC GONZALEZ CALERO</t>
  </si>
  <si>
    <t>WUALDYRIS JOSE OROZCO LUGO</t>
  </si>
  <si>
    <t>JOSE DE LA CRUZ MOJICA REDONDO</t>
  </si>
  <si>
    <t>YOISMAR GALEANA IBAÑEZ CASTRILLO</t>
  </si>
  <si>
    <t>SEBASTIAN JOSE SAADE TAPIA</t>
  </si>
  <si>
    <t>YASMID ZULEIMA ROA ORTIZ</t>
  </si>
  <si>
    <t>JUAN ALBERTO ACOSTA ROJAS</t>
  </si>
  <si>
    <t>ALEXANDER JOSE TAPIA SANCHEZ</t>
  </si>
  <si>
    <t>JESUS DAVID CORREDOR AVENDAÑO</t>
  </si>
  <si>
    <t>FERNANDO DE JESUS OROZCO LUGO</t>
  </si>
  <si>
    <t>JESID ARTURO PARDO MOZO</t>
  </si>
  <si>
    <t>RAFAEL ARMANDO TORRES TORRES</t>
  </si>
  <si>
    <t>MIGUEL ANGEL SALTAREN TOVAR</t>
  </si>
  <si>
    <t>ANDRES FELIPE PARRA RODRIGUEZ</t>
  </si>
  <si>
    <t>MARLON SANTIAGO CARRILLO LUBO</t>
  </si>
  <si>
    <t>SUPERVISOR DE ASEO Y APROVECHAMIENTO</t>
  </si>
  <si>
    <t>AUXILIAR ADMINISTRATIVO</t>
  </si>
  <si>
    <t>DIRECTOR TECNICO</t>
  </si>
  <si>
    <t>ASESOR DE CONTROL INTERNO</t>
  </si>
  <si>
    <t>PROFESIONAL ESPECIALIZADO</t>
  </si>
  <si>
    <t>PROFESIONAL UNIVERSITARIO</t>
  </si>
  <si>
    <t>SECRETARIO GENERAL</t>
  </si>
  <si>
    <t>JEFE DE OFICINA ASESORA DE COMUNICACIONES</t>
  </si>
  <si>
    <t>JEFE DE OFICINA ASESORA DE ASUNTOS JURIDICOS Y CONTRATACIÓN</t>
  </si>
  <si>
    <t>JEFE DE OFICINA DE PLANEACIÓN ESTRATEGICA Y GESTIÓN REGULATORIA</t>
  </si>
  <si>
    <t>OPERARIO- INSPECTOR DE DESVIACIONES</t>
  </si>
  <si>
    <t>OPERARIO - DISTRIBUCIÓN</t>
  </si>
  <si>
    <t>OPERARIO- ( MICROMEDICIÓN )</t>
  </si>
  <si>
    <t>OPERARIO - OFICIAL DE REDES</t>
  </si>
  <si>
    <t>OPERARIO REDES (AYUDANTES)</t>
  </si>
  <si>
    <t>OPERARIO - REDES (OFICIAL DE DISTRIBUCIÓN)</t>
  </si>
  <si>
    <t>OPERARIO - (OFICIAL DE REDES)</t>
  </si>
  <si>
    <t>OPERARIOS (5 SUPERVISORES)</t>
  </si>
  <si>
    <t>OPERARIO- (LECTURA Y REPARTO)</t>
  </si>
  <si>
    <t>OPERARIO- PTAP (AYUDANTES)</t>
  </si>
  <si>
    <t>OPERARIO- INSPECTOR DE SUSPENSIÓN, REINSTALACIÓN, CORTE Y CONEXIÓN</t>
  </si>
  <si>
    <t>OPERARIO BOMBEO (OPERARIOS)</t>
  </si>
  <si>
    <t>TECNICO OPERATIVO</t>
  </si>
  <si>
    <t>OPERARIO</t>
  </si>
  <si>
    <t>OPERARIO - (PRIORIZADORES)</t>
  </si>
  <si>
    <t>OPERARIO - (AYUDANTE DE REDES)</t>
  </si>
  <si>
    <t>OPERARIO - PRODUCCIÓN</t>
  </si>
  <si>
    <t>OPERARIO - SUPERVISORES</t>
  </si>
  <si>
    <t>OPERARIO ELECTROMECANICA - (OFICIALES)</t>
  </si>
  <si>
    <t>OPERARIO BOMBEO (PRORIZADOR)</t>
  </si>
  <si>
    <t>OPERARIO - AYUDANTE DE REDES</t>
  </si>
  <si>
    <t>OPERARIO- CAPTACION</t>
  </si>
  <si>
    <t>CONDUCTOR- OPERARIO DE MAQUINARIA PESADA</t>
  </si>
  <si>
    <t>SUBGERENTE DE ACUEDUCTO Y ALCANTARILLADO</t>
  </si>
  <si>
    <t>OPERARIO- (INSPECTOR GEOFANO)</t>
  </si>
  <si>
    <t>OPERARIO -SUPERVISOR AREA - TO (9) (4)OPS</t>
  </si>
  <si>
    <t>AUXILIAR ADMINISTRATIVO (GESTOR COMERCIAL)</t>
  </si>
  <si>
    <t>OPERARIO ELECTROMECANICA - (SUPERVISOR)</t>
  </si>
  <si>
    <t>OPERARIO - REDES</t>
  </si>
  <si>
    <t>OPERARIO - PTAP (DE PLANTA)</t>
  </si>
  <si>
    <t>OPERARIOS ( SUPERVISORES)</t>
  </si>
  <si>
    <t>OPERARIO ( CATASTRO )</t>
  </si>
  <si>
    <t>OPERARIO - PTAP</t>
  </si>
  <si>
    <t>OPERARIO SUPERVISOR</t>
  </si>
  <si>
    <t>OPERARIO - PRIORIZADOR ALCANTARRILLADO</t>
  </si>
  <si>
    <t>OPERARIO - PRIORIZADOR</t>
  </si>
  <si>
    <t>OPERARIO -( OFICIAL DE REDES)</t>
  </si>
  <si>
    <t>OPERARIO - CATRASTO</t>
  </si>
  <si>
    <t>SUBGERENTE DE PROYECTOS Y SOSTENIBILIDAD</t>
  </si>
  <si>
    <t>OPERARIO PRIORIZADOR</t>
  </si>
  <si>
    <t>OPERARIO - ( AYUDANTE DE REDES)</t>
  </si>
  <si>
    <t>SUPERVISOR</t>
  </si>
  <si>
    <t>SUBGERENTE DE GESTIÓN COMERCIAL Y SERVICIO AL CIUDADANO</t>
  </si>
  <si>
    <t>OPERARIO - ( AYUDANTE DE REDES DE DISTRIBUCIÓN)</t>
  </si>
  <si>
    <t>OPERARIO - PRIORIZADOR ACUEDUCTO</t>
  </si>
  <si>
    <t>OPERARIO OFICIAL</t>
  </si>
  <si>
    <t>OPERARIO - SUPERVISOR DE AGUAS SUBTERRANEAS</t>
  </si>
  <si>
    <t>OPERARIO - PTAP (OFICIAL DE REDES)</t>
  </si>
  <si>
    <t>ASISTENCIAL ADMINISTRATIVO</t>
  </si>
  <si>
    <t>OPERARIO ELECTROMECANICA (OFICIALES)</t>
  </si>
  <si>
    <t>CONDUCTOR DE CARROTANQUE</t>
  </si>
  <si>
    <t>OPERARIO (AYUDANTE DE CARROTANQUE)</t>
  </si>
  <si>
    <t>OPERARIO- (Lectura y Reparto)</t>
  </si>
  <si>
    <t>AUXILIAR ADMNISTRATIVO</t>
  </si>
  <si>
    <t>OPERARIO -SUPERVISOR AREA</t>
  </si>
  <si>
    <t>AUXILIAR OPERATIVO</t>
  </si>
  <si>
    <t>OPERARIO SUPERVISOR AREA</t>
  </si>
  <si>
    <t>CONDUCTOR (VOLQUETA)</t>
  </si>
  <si>
    <t>OPERARIO -SUPERVISOR AREA -</t>
  </si>
  <si>
    <t>AUXILIAR OPERATIVO(GESTOR COMERCIAL)</t>
  </si>
  <si>
    <t xml:space="preserve">PROYECTO </t>
  </si>
  <si>
    <t>17/08/2021 al 06/09/2021 (01/04/2018 al 01/04/2019)</t>
  </si>
  <si>
    <t>02/09/2021 al 22/09/2021 (24/12/2019 al 24/12/2020)</t>
  </si>
  <si>
    <t>OFIR MARIA ARIAS M</t>
  </si>
  <si>
    <t xml:space="preserve">SUBGERENCIA </t>
  </si>
  <si>
    <t>DIRECCIÓN</t>
  </si>
  <si>
    <t>DESVINCULADO</t>
  </si>
  <si>
    <t xml:space="preserve">FECHA PROYECTADA - DISTRUTE DE VACACIONES </t>
  </si>
  <si>
    <t>PROYECCIÓN DE VACACIONES  ESSMAR</t>
  </si>
  <si>
    <t>02-09-2021 AL 22-09-2021</t>
  </si>
  <si>
    <t>CDP</t>
  </si>
  <si>
    <t>210530 DEL 02/09/2021</t>
  </si>
  <si>
    <t>N° RESOLUCION</t>
  </si>
  <si>
    <t>ESTADO</t>
  </si>
  <si>
    <t xml:space="preserve">1) 210533 DEL 03-09-2021 </t>
  </si>
  <si>
    <t xml:space="preserve">FECHA - DISTRUTE DE VACACIONES </t>
  </si>
  <si>
    <t>GRUPO</t>
  </si>
  <si>
    <t>TIPO DE CONTRATO</t>
  </si>
  <si>
    <t>N° DE MESES PENDIENTES</t>
  </si>
  <si>
    <t>PRIMAS DE VACACIONES PROPOCIONALES</t>
  </si>
  <si>
    <t>VACACIONES PROPORCIONALES</t>
  </si>
  <si>
    <t>BONIFICACION POR RECREACIÓN</t>
  </si>
  <si>
    <t xml:space="preserve">Auxilio de Transporte                             </t>
  </si>
  <si>
    <t xml:space="preserve">SALARIO 2023 </t>
  </si>
  <si>
    <t>BONIFICACION POR SERVICIOS PROPORCIONALES</t>
  </si>
  <si>
    <t>PRIMAS DE SERVICIOS PROPORCIONALES</t>
  </si>
  <si>
    <t>DIAS LABORADOS</t>
  </si>
  <si>
    <t>DIAS PENDIENTE VAC</t>
  </si>
  <si>
    <t>DIAS PRIMAS DE SER</t>
  </si>
  <si>
    <t>DIAS PARA BONI X SERV</t>
  </si>
  <si>
    <t>CENTRO DE COSTO</t>
  </si>
  <si>
    <t>Primas de Navidad</t>
  </si>
  <si>
    <t>DIAS PRIMAS DE NAVIDAD</t>
  </si>
  <si>
    <t>PROCESO</t>
  </si>
  <si>
    <t>CÓDIGO</t>
  </si>
  <si>
    <t>VERSIÓN</t>
  </si>
  <si>
    <t>FORMATO</t>
  </si>
  <si>
    <t>GESTIÓN DE CAPITAL HUMANO</t>
  </si>
  <si>
    <t xml:space="preserve">SH-F09 </t>
  </si>
  <si>
    <t>Programación de Vacaciones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</si>
</sst>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1" formatCode="_-* #,##0_-;\-* #,##0_-;_-* &quot;-&quot;_-;_-@_-"/>
    <numFmt numFmtId="43" formatCode="_-* #,##0.00_-;\-* #,##0.00_-;_-* &quot;-&quot;??_-;_-@_-"/>
    <numFmt numFmtId="164" formatCode="_(* #,##0_);_(* \(#,##0\);_(* \-??_);_(@_)"/>
    <numFmt numFmtId="165" formatCode="yyyy\-mm\-dd;@"/>
    <numFmt numFmtId="166" formatCode="_-* #,##0_-;\-* #,##0_-;_-* &quot;-&quot;??_-;_-@_-"/>
    <numFmt numFmtId="167" formatCode="_-&quot;$&quot;* #,##0_-;\-&quot;$&quot;* #,##0_-;_-&quot;$&quot;* &quot;-&quot;??_-;_-@_-"/>
    <numFmt numFmtId="168" formatCode="00"/>
  </numFmts>
  <fonts count="21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u/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sz val="11"/>
      <name val="Arial Narrow"/>
      <family val="2"/>
    </font>
    <font>
      <sz val="10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3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left"/>
    </xf>
    <xf numFmtId="3" fontId="5" fillId="0" borderId="1" xfId="0" applyNumberFormat="1" applyFont="1" applyBorder="1" applyAlignment="1">
      <alignment horizontal="left"/>
    </xf>
    <xf numFmtId="0" fontId="5" fillId="0" borderId="1" xfId="0" applyFont="1" applyBorder="1"/>
    <xf numFmtId="0" fontId="5" fillId="0" borderId="1" xfId="0" quotePrefix="1" applyFont="1" applyBorder="1" applyAlignment="1">
      <alignment horizontal="center"/>
    </xf>
    <xf numFmtId="1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0" fontId="5" fillId="0" borderId="1" xfId="0" quotePrefix="1" applyFont="1" applyBorder="1" applyAlignment="1">
      <alignment horizontal="left"/>
    </xf>
    <xf numFmtId="14" fontId="5" fillId="0" borderId="1" xfId="0" quotePrefix="1" applyNumberFormat="1" applyFont="1" applyBorder="1" applyAlignment="1">
      <alignment horizontal="left"/>
    </xf>
    <xf numFmtId="14" fontId="5" fillId="0" borderId="1" xfId="0" applyNumberFormat="1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wrapText="1"/>
    </xf>
    <xf numFmtId="0" fontId="5" fillId="0" borderId="2" xfId="0" applyFont="1" applyBorder="1"/>
    <xf numFmtId="0" fontId="5" fillId="0" borderId="1" xfId="0" quotePrefix="1" applyFont="1" applyBorder="1" applyAlignment="1">
      <alignment horizontal="left" wrapText="1"/>
    </xf>
    <xf numFmtId="14" fontId="5" fillId="0" borderId="1" xfId="0" quotePrefix="1" applyNumberFormat="1" applyFont="1" applyBorder="1" applyAlignment="1">
      <alignment horizontal="left" wrapText="1"/>
    </xf>
    <xf numFmtId="164" fontId="3" fillId="0" borderId="0" xfId="0" applyNumberFormat="1" applyFont="1"/>
    <xf numFmtId="2" fontId="5" fillId="0" borderId="1" xfId="0" applyNumberFormat="1" applyFont="1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0" fontId="5" fillId="0" borderId="6" xfId="0" applyFont="1" applyBorder="1"/>
    <xf numFmtId="0" fontId="5" fillId="0" borderId="9" xfId="0" applyFont="1" applyBorder="1"/>
    <xf numFmtId="0" fontId="3" fillId="0" borderId="14" xfId="0" applyFont="1" applyBorder="1"/>
    <xf numFmtId="0" fontId="3" fillId="0" borderId="12" xfId="0" applyFont="1" applyBorder="1"/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4" fontId="5" fillId="0" borderId="6" xfId="0" applyNumberFormat="1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14" fontId="5" fillId="0" borderId="9" xfId="0" applyNumberFormat="1" applyFont="1" applyBorder="1" applyAlignment="1">
      <alignment horizontal="left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0" borderId="15" xfId="0" applyFont="1" applyBorder="1"/>
    <xf numFmtId="0" fontId="5" fillId="0" borderId="16" xfId="0" applyFont="1" applyBorder="1"/>
    <xf numFmtId="0" fontId="4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8" fillId="0" borderId="15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166" fontId="5" fillId="0" borderId="9" xfId="2" applyNumberFormat="1" applyFont="1" applyFill="1" applyBorder="1" applyAlignment="1">
      <alignment horizontal="left"/>
    </xf>
    <xf numFmtId="166" fontId="5" fillId="0" borderId="1" xfId="2" applyNumberFormat="1" applyFont="1" applyFill="1" applyBorder="1" applyAlignment="1">
      <alignment horizontal="left"/>
    </xf>
    <xf numFmtId="14" fontId="9" fillId="3" borderId="1" xfId="0" applyNumberFormat="1" applyFont="1" applyFill="1" applyBorder="1" applyAlignment="1">
      <alignment horizontal="left"/>
    </xf>
    <xf numFmtId="14" fontId="5" fillId="3" borderId="1" xfId="0" applyNumberFormat="1" applyFont="1" applyFill="1" applyBorder="1" applyAlignment="1">
      <alignment horizontal="left"/>
    </xf>
    <xf numFmtId="0" fontId="10" fillId="0" borderId="1" xfId="0" applyFont="1" applyBorder="1"/>
    <xf numFmtId="0" fontId="10" fillId="4" borderId="1" xfId="0" applyFont="1" applyFill="1" applyBorder="1"/>
    <xf numFmtId="0" fontId="0" fillId="0" borderId="1" xfId="0" applyBorder="1"/>
    <xf numFmtId="166" fontId="5" fillId="0" borderId="6" xfId="2" applyNumberFormat="1" applyFont="1" applyFill="1" applyBorder="1" applyAlignment="1">
      <alignment horizontal="left"/>
    </xf>
    <xf numFmtId="0" fontId="10" fillId="0" borderId="6" xfId="0" applyFont="1" applyBorder="1"/>
    <xf numFmtId="14" fontId="5" fillId="3" borderId="6" xfId="0" applyNumberFormat="1" applyFont="1" applyFill="1" applyBorder="1" applyAlignment="1">
      <alignment horizontal="left"/>
    </xf>
    <xf numFmtId="14" fontId="9" fillId="0" borderId="1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66" fontId="9" fillId="0" borderId="1" xfId="2" applyNumberFormat="1" applyFont="1" applyFill="1" applyBorder="1" applyAlignment="1">
      <alignment horizontal="left"/>
    </xf>
    <xf numFmtId="14" fontId="9" fillId="0" borderId="1" xfId="0" applyNumberFormat="1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center"/>
    </xf>
    <xf numFmtId="0" fontId="9" fillId="0" borderId="0" xfId="0" applyFont="1"/>
    <xf numFmtId="0" fontId="9" fillId="0" borderId="2" xfId="0" applyFont="1" applyBorder="1"/>
    <xf numFmtId="0" fontId="3" fillId="0" borderId="0" xfId="0" applyFont="1" applyAlignment="1">
      <alignment vertic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4" xfId="0" applyFont="1" applyBorder="1"/>
    <xf numFmtId="0" fontId="5" fillId="0" borderId="4" xfId="0" applyFont="1" applyBorder="1" applyAlignment="1">
      <alignment vertical="center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/>
    <xf numFmtId="0" fontId="5" fillId="0" borderId="9" xfId="0" applyFont="1" applyBorder="1" applyAlignment="1">
      <alignment horizontal="center" wrapText="1"/>
    </xf>
    <xf numFmtId="0" fontId="5" fillId="0" borderId="10" xfId="0" applyFont="1" applyBorder="1"/>
    <xf numFmtId="0" fontId="3" fillId="0" borderId="12" xfId="0" applyFont="1" applyBorder="1" applyAlignment="1">
      <alignment vertical="center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6" xfId="0" applyFont="1" applyBorder="1" applyAlignment="1">
      <alignment wrapTex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5" fillId="5" borderId="3" xfId="0" applyFont="1" applyFill="1" applyBorder="1" applyAlignment="1">
      <alignment horizontal="center"/>
    </xf>
    <xf numFmtId="166" fontId="5" fillId="5" borderId="1" xfId="2" applyNumberFormat="1" applyFont="1" applyFill="1" applyBorder="1" applyAlignment="1">
      <alignment horizontal="left"/>
    </xf>
    <xf numFmtId="14" fontId="5" fillId="5" borderId="1" xfId="0" applyNumberFormat="1" applyFont="1" applyFill="1" applyBorder="1" applyAlignment="1">
      <alignment horizontal="left"/>
    </xf>
    <xf numFmtId="0" fontId="10" fillId="5" borderId="1" xfId="0" applyFont="1" applyFill="1" applyBorder="1"/>
    <xf numFmtId="0" fontId="5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wrapText="1"/>
    </xf>
    <xf numFmtId="0" fontId="5" fillId="5" borderId="1" xfId="0" applyFont="1" applyFill="1" applyBorder="1"/>
    <xf numFmtId="0" fontId="5" fillId="5" borderId="1" xfId="0" applyFont="1" applyFill="1" applyBorder="1" applyAlignment="1">
      <alignment wrapText="1"/>
    </xf>
    <xf numFmtId="0" fontId="5" fillId="5" borderId="9" xfId="0" applyFont="1" applyFill="1" applyBorder="1" applyAlignment="1">
      <alignment vertical="center" wrapText="1"/>
    </xf>
    <xf numFmtId="0" fontId="5" fillId="5" borderId="0" xfId="0" applyFont="1" applyFill="1"/>
    <xf numFmtId="0" fontId="5" fillId="5" borderId="8" xfId="0" applyFont="1" applyFill="1" applyBorder="1" applyAlignment="1">
      <alignment horizontal="center"/>
    </xf>
    <xf numFmtId="166" fontId="5" fillId="5" borderId="9" xfId="2" applyNumberFormat="1" applyFont="1" applyFill="1" applyBorder="1" applyAlignment="1">
      <alignment horizontal="left"/>
    </xf>
    <xf numFmtId="14" fontId="5" fillId="5" borderId="9" xfId="0" applyNumberFormat="1" applyFont="1" applyFill="1" applyBorder="1" applyAlignment="1">
      <alignment horizontal="left"/>
    </xf>
    <xf numFmtId="0" fontId="5" fillId="5" borderId="9" xfId="0" applyFont="1" applyFill="1" applyBorder="1"/>
    <xf numFmtId="0" fontId="5" fillId="5" borderId="9" xfId="0" applyFont="1" applyFill="1" applyBorder="1" applyAlignment="1">
      <alignment horizontal="center"/>
    </xf>
    <xf numFmtId="14" fontId="9" fillId="5" borderId="9" xfId="0" applyNumberFormat="1" applyFont="1" applyFill="1" applyBorder="1" applyAlignment="1">
      <alignment horizontal="left"/>
    </xf>
    <xf numFmtId="0" fontId="5" fillId="5" borderId="9" xfId="0" applyFont="1" applyFill="1" applyBorder="1" applyAlignment="1">
      <alignment horizontal="center" wrapText="1"/>
    </xf>
    <xf numFmtId="0" fontId="5" fillId="5" borderId="9" xfId="0" applyFont="1" applyFill="1" applyBorder="1" applyAlignment="1">
      <alignment wrapText="1"/>
    </xf>
    <xf numFmtId="0" fontId="5" fillId="0" borderId="9" xfId="0" applyFont="1" applyBorder="1" applyAlignment="1">
      <alignment horizontal="left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vertical="center" wrapText="1"/>
    </xf>
    <xf numFmtId="0" fontId="11" fillId="0" borderId="13" xfId="0" applyFont="1" applyBorder="1" applyAlignment="1">
      <alignment horizontal="center" vertical="top" wrapText="1"/>
    </xf>
    <xf numFmtId="0" fontId="12" fillId="0" borderId="0" xfId="0" applyFont="1"/>
    <xf numFmtId="0" fontId="13" fillId="0" borderId="1" xfId="0" applyFont="1" applyBorder="1"/>
    <xf numFmtId="14" fontId="5" fillId="0" borderId="1" xfId="0" applyNumberFormat="1" applyFont="1" applyBorder="1" applyAlignment="1">
      <alignment horizontal="center"/>
    </xf>
    <xf numFmtId="0" fontId="14" fillId="0" borderId="1" xfId="0" applyFont="1" applyBorder="1"/>
    <xf numFmtId="0" fontId="13" fillId="4" borderId="1" xfId="0" applyFont="1" applyFill="1" applyBorder="1"/>
    <xf numFmtId="0" fontId="13" fillId="0" borderId="6" xfId="0" applyFont="1" applyBorder="1"/>
    <xf numFmtId="0" fontId="15" fillId="0" borderId="16" xfId="0" applyFont="1" applyBorder="1"/>
    <xf numFmtId="0" fontId="3" fillId="0" borderId="12" xfId="0" applyFont="1" applyBorder="1" applyAlignment="1">
      <alignment horizontal="center"/>
    </xf>
    <xf numFmtId="0" fontId="12" fillId="0" borderId="0" xfId="0" applyFont="1" applyAlignment="1">
      <alignment horizont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66" fontId="5" fillId="0" borderId="1" xfId="2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67" fontId="3" fillId="0" borderId="0" xfId="0" applyNumberFormat="1" applyFont="1" applyAlignment="1">
      <alignment vertical="center" wrapText="1"/>
    </xf>
    <xf numFmtId="166" fontId="5" fillId="0" borderId="1" xfId="2" applyNumberFormat="1" applyFont="1" applyFill="1" applyBorder="1" applyAlignment="1">
      <alignment horizontal="left" vertical="center"/>
    </xf>
    <xf numFmtId="166" fontId="5" fillId="0" borderId="1" xfId="2" applyNumberFormat="1" applyFont="1" applyFill="1" applyBorder="1" applyAlignment="1">
      <alignment horizontal="center" vertical="center"/>
    </xf>
    <xf numFmtId="166" fontId="16" fillId="0" borderId="1" xfId="2" applyNumberFormat="1" applyFont="1" applyFill="1" applyBorder="1" applyAlignment="1">
      <alignment horizontal="left"/>
    </xf>
    <xf numFmtId="0" fontId="16" fillId="0" borderId="0" xfId="0" applyFont="1"/>
    <xf numFmtId="0" fontId="1" fillId="0" borderId="0" xfId="0" applyFont="1" applyAlignment="1">
      <alignment horizontal="center"/>
    </xf>
    <xf numFmtId="0" fontId="15" fillId="0" borderId="0" xfId="0" applyFont="1" applyAlignment="1">
      <alignment vertical="center" wrapText="1"/>
    </xf>
    <xf numFmtId="14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left"/>
    </xf>
    <xf numFmtId="166" fontId="5" fillId="0" borderId="0" xfId="2" applyNumberFormat="1" applyFont="1" applyAlignment="1">
      <alignment vertical="center" wrapText="1"/>
    </xf>
    <xf numFmtId="43" fontId="5" fillId="0" borderId="1" xfId="2" applyFont="1" applyBorder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vertical="center" wrapText="1"/>
    </xf>
    <xf numFmtId="166" fontId="5" fillId="0" borderId="9" xfId="2" applyNumberFormat="1" applyFont="1" applyFill="1" applyBorder="1" applyAlignment="1">
      <alignment horizontal="left" vertical="center" wrapText="1"/>
    </xf>
    <xf numFmtId="3" fontId="3" fillId="0" borderId="0" xfId="0" applyNumberFormat="1" applyFont="1" applyAlignment="1">
      <alignment vertical="center" wrapText="1"/>
    </xf>
    <xf numFmtId="166" fontId="20" fillId="0" borderId="1" xfId="2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wrapText="1"/>
    </xf>
    <xf numFmtId="14" fontId="5" fillId="0" borderId="1" xfId="0" applyNumberFormat="1" applyFont="1" applyBorder="1"/>
    <xf numFmtId="0" fontId="5" fillId="0" borderId="21" xfId="0" applyFont="1" applyBorder="1"/>
    <xf numFmtId="0" fontId="5" fillId="0" borderId="26" xfId="0" applyFont="1" applyBorder="1" applyAlignment="1">
      <alignment horizontal="center" vertical="center" wrapText="1"/>
    </xf>
    <xf numFmtId="166" fontId="5" fillId="0" borderId="21" xfId="2" applyNumberFormat="1" applyFont="1" applyFill="1" applyBorder="1" applyAlignment="1">
      <alignment horizontal="left" vertical="center" wrapText="1"/>
    </xf>
    <xf numFmtId="14" fontId="5" fillId="0" borderId="25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center"/>
    </xf>
    <xf numFmtId="0" fontId="5" fillId="0" borderId="21" xfId="0" applyFont="1" applyBorder="1" applyAlignment="1">
      <alignment horizontal="center" vertical="center" wrapText="1"/>
    </xf>
    <xf numFmtId="0" fontId="5" fillId="0" borderId="25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5" fillId="0" borderId="22" xfId="0" applyFont="1" applyBorder="1"/>
    <xf numFmtId="0" fontId="5" fillId="0" borderId="27" xfId="0" applyFont="1" applyBorder="1"/>
    <xf numFmtId="43" fontId="5" fillId="0" borderId="23" xfId="2" applyFont="1" applyFill="1" applyBorder="1"/>
    <xf numFmtId="166" fontId="20" fillId="0" borderId="21" xfId="2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14" fontId="5" fillId="0" borderId="9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 vertical="center"/>
    </xf>
    <xf numFmtId="43" fontId="5" fillId="0" borderId="1" xfId="2" applyFont="1" applyFill="1" applyBorder="1"/>
    <xf numFmtId="167" fontId="5" fillId="0" borderId="1" xfId="0" applyNumberFormat="1" applyFont="1" applyBorder="1" applyAlignment="1">
      <alignment vertical="center" wrapText="1"/>
    </xf>
    <xf numFmtId="166" fontId="0" fillId="0" borderId="1" xfId="4" applyNumberFormat="1" applyFont="1" applyFill="1" applyBorder="1" applyAlignment="1">
      <alignment horizontal="center" vertical="top" wrapText="1" readingOrder="1"/>
    </xf>
    <xf numFmtId="3" fontId="6" fillId="0" borderId="1" xfId="1" applyNumberFormat="1" applyFont="1" applyBorder="1" applyAlignment="1">
      <alignment horizontal="right"/>
    </xf>
    <xf numFmtId="167" fontId="6" fillId="0" borderId="1" xfId="1" applyNumberFormat="1" applyFont="1" applyBorder="1"/>
    <xf numFmtId="3" fontId="6" fillId="0" borderId="1" xfId="1" applyNumberFormat="1" applyFont="1" applyBorder="1"/>
    <xf numFmtId="3" fontId="3" fillId="0" borderId="1" xfId="0" applyNumberFormat="1" applyFont="1" applyBorder="1" applyAlignment="1">
      <alignment vertical="center" wrapText="1"/>
    </xf>
    <xf numFmtId="3" fontId="19" fillId="0" borderId="1" xfId="0" applyNumberFormat="1" applyFont="1" applyBorder="1" applyAlignment="1">
      <alignment horizontal="right"/>
    </xf>
    <xf numFmtId="14" fontId="16" fillId="0" borderId="1" xfId="0" applyNumberFormat="1" applyFont="1" applyBorder="1" applyAlignment="1">
      <alignment horizontal="center" vertical="center"/>
    </xf>
    <xf numFmtId="43" fontId="5" fillId="0" borderId="21" xfId="2" applyFont="1" applyBorder="1" applyAlignment="1">
      <alignment horizontal="center" vertical="center" wrapText="1"/>
    </xf>
    <xf numFmtId="43" fontId="1" fillId="0" borderId="0" xfId="2" applyFont="1" applyAlignment="1">
      <alignment horizontal="center"/>
    </xf>
    <xf numFmtId="43" fontId="1" fillId="0" borderId="0" xfId="0" applyNumberFormat="1" applyFont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vertical="center" wrapText="1"/>
    </xf>
    <xf numFmtId="0" fontId="17" fillId="6" borderId="38" xfId="0" applyFont="1" applyFill="1" applyBorder="1" applyAlignment="1">
      <alignment horizontal="center" vertical="center"/>
    </xf>
    <xf numFmtId="0" fontId="17" fillId="6" borderId="39" xfId="0" applyFont="1" applyFill="1" applyBorder="1" applyAlignment="1">
      <alignment horizontal="center" vertical="center"/>
    </xf>
    <xf numFmtId="0" fontId="17" fillId="6" borderId="19" xfId="0" applyFont="1" applyFill="1" applyBorder="1" applyAlignment="1">
      <alignment horizontal="center" vertical="center"/>
    </xf>
    <xf numFmtId="0" fontId="15" fillId="0" borderId="40" xfId="0" applyFont="1" applyBorder="1" applyAlignment="1">
      <alignment horizontal="center" vertical="center" wrapText="1"/>
    </xf>
    <xf numFmtId="168" fontId="15" fillId="0" borderId="41" xfId="0" applyNumberFormat="1" applyFont="1" applyBorder="1" applyAlignment="1">
      <alignment horizontal="center" vertical="center" wrapText="1"/>
    </xf>
    <xf numFmtId="0" fontId="17" fillId="7" borderId="30" xfId="0" applyFont="1" applyFill="1" applyBorder="1" applyAlignment="1">
      <alignment horizontal="center" vertical="center" wrapText="1"/>
    </xf>
    <xf numFmtId="0" fontId="17" fillId="7" borderId="31" xfId="0" applyFont="1" applyFill="1" applyBorder="1" applyAlignment="1">
      <alignment horizontal="center" vertical="center" wrapText="1"/>
    </xf>
    <xf numFmtId="0" fontId="17" fillId="7" borderId="32" xfId="0" applyFont="1" applyFill="1" applyBorder="1" applyAlignment="1">
      <alignment horizontal="center" vertical="center" wrapText="1"/>
    </xf>
    <xf numFmtId="0" fontId="17" fillId="7" borderId="32" xfId="0" applyFont="1" applyFill="1" applyBorder="1" applyAlignment="1">
      <alignment horizontal="center" vertical="center"/>
    </xf>
    <xf numFmtId="0" fontId="17" fillId="7" borderId="34" xfId="0" applyFont="1" applyFill="1" applyBorder="1" applyAlignment="1">
      <alignment horizontal="center" vertical="center" wrapText="1"/>
    </xf>
    <xf numFmtId="0" fontId="17" fillId="7" borderId="19" xfId="0" applyFont="1" applyFill="1" applyBorder="1" applyAlignment="1">
      <alignment vertical="center"/>
    </xf>
    <xf numFmtId="0" fontId="17" fillId="7" borderId="11" xfId="0" applyFont="1" applyFill="1" applyBorder="1" applyAlignment="1">
      <alignment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17" fillId="7" borderId="19" xfId="0" applyFont="1" applyFill="1" applyBorder="1" applyAlignment="1">
      <alignment horizontal="center" vertical="center" wrapText="1"/>
    </xf>
    <xf numFmtId="0" fontId="17" fillId="7" borderId="20" xfId="0" applyFont="1" applyFill="1" applyBorder="1" applyAlignment="1">
      <alignment horizontal="center" vertical="center" wrapText="1"/>
    </xf>
    <xf numFmtId="41" fontId="18" fillId="8" borderId="20" xfId="3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7" fillId="7" borderId="31" xfId="0" applyFont="1" applyFill="1" applyBorder="1" applyAlignment="1">
      <alignment horizontal="center" vertical="center" wrapText="1"/>
    </xf>
    <xf numFmtId="0" fontId="17" fillId="7" borderId="33" xfId="0" applyFont="1" applyFill="1" applyBorder="1" applyAlignment="1">
      <alignment horizontal="lef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1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left" vertical="center" wrapText="1"/>
    </xf>
  </cellXfs>
  <cellStyles count="5">
    <cellStyle name="Millares" xfId="2" builtinId="3"/>
    <cellStyle name="Millares [0] 2" xfId="3" xr:uid="{C96A7712-DE5B-4EBB-85EB-D34D13016F8C}"/>
    <cellStyle name="Millares 2" xfId="4" xr:uid="{430EEE36-327F-4B54-9C2A-FF01F819FE47}"/>
    <cellStyle name="Normal" xfId="0" builtinId="0"/>
    <cellStyle name="Normal 2" xfId="1" xr:uid="{91643C4E-77B3-4B45-848F-A1FC0C9CE43B}"/>
  </cellStyles>
  <dxfs count="81"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B297EF38-9C77-4AC9-AC1A-18FC5910C1A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95250</xdr:rowOff>
    </xdr:from>
    <xdr:to>
      <xdr:col>1</xdr:col>
      <xdr:colOff>1135062</xdr:colOff>
      <xdr:row>8</xdr:row>
      <xdr:rowOff>365126</xdr:rowOff>
    </xdr:to>
    <xdr:pic>
      <xdr:nvPicPr>
        <xdr:cNvPr id="3" name="Imagen 2" descr="Resultado de imagen para essmar santa marta">
          <a:extLst>
            <a:ext uri="{FF2B5EF4-FFF2-40B4-BE49-F238E27FC236}">
              <a16:creationId xmlns:a16="http://schemas.microsoft.com/office/drawing/2014/main" id="{01FACB09-11CB-F747-005F-B8805A11246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1301750"/>
          <a:ext cx="1682750" cy="698501"/>
        </a:xfrm>
        <a:prstGeom prst="rect">
          <a:avLst/>
        </a:prstGeom>
        <a:ln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361949</xdr:colOff>
      <xdr:row>17</xdr:row>
      <xdr:rowOff>85725</xdr:rowOff>
    </xdr:from>
    <xdr:to>
      <xdr:col>15</xdr:col>
      <xdr:colOff>180974</xdr:colOff>
      <xdr:row>26</xdr:row>
      <xdr:rowOff>133350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AE6A1DD3-5957-40B4-92E7-4563BC826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49" y="255565275"/>
          <a:ext cx="15668625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361949</xdr:colOff>
      <xdr:row>25</xdr:row>
      <xdr:rowOff>85725</xdr:rowOff>
    </xdr:from>
    <xdr:to>
      <xdr:col>15</xdr:col>
      <xdr:colOff>180974</xdr:colOff>
      <xdr:row>34</xdr:row>
      <xdr:rowOff>133350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C718BD28-5434-47EF-A70F-A85E339A5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49" y="255565275"/>
          <a:ext cx="15668625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361949</xdr:colOff>
      <xdr:row>122</xdr:row>
      <xdr:rowOff>85725</xdr:rowOff>
    </xdr:from>
    <xdr:to>
      <xdr:col>15</xdr:col>
      <xdr:colOff>180974</xdr:colOff>
      <xdr:row>131</xdr:row>
      <xdr:rowOff>133350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9233632E-0E3F-4488-9FA9-78F356CF1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49" y="255565275"/>
          <a:ext cx="15668625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361949</xdr:colOff>
      <xdr:row>26</xdr:row>
      <xdr:rowOff>85725</xdr:rowOff>
    </xdr:from>
    <xdr:to>
      <xdr:col>15</xdr:col>
      <xdr:colOff>180974</xdr:colOff>
      <xdr:row>35</xdr:row>
      <xdr:rowOff>133350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248E25AE-7B35-4A43-A538-1BD448405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49" y="255565275"/>
          <a:ext cx="15668625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152399</xdr:colOff>
      <xdr:row>15</xdr:row>
      <xdr:rowOff>66675</xdr:rowOff>
    </xdr:from>
    <xdr:to>
      <xdr:col>14</xdr:col>
      <xdr:colOff>1504949</xdr:colOff>
      <xdr:row>24</xdr:row>
      <xdr:rowOff>114300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D52FBF99-C281-4AE0-A60F-5D6683102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9" y="3105150"/>
          <a:ext cx="15668625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361949</xdr:colOff>
      <xdr:row>450</xdr:row>
      <xdr:rowOff>85725</xdr:rowOff>
    </xdr:from>
    <xdr:to>
      <xdr:col>14</xdr:col>
      <xdr:colOff>161924</xdr:colOff>
      <xdr:row>459</xdr:row>
      <xdr:rowOff>133350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D9172A24-0380-48A7-8661-57E84DF34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49" y="256708275"/>
          <a:ext cx="15668625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361949</xdr:colOff>
      <xdr:row>192</xdr:row>
      <xdr:rowOff>85725</xdr:rowOff>
    </xdr:from>
    <xdr:to>
      <xdr:col>15</xdr:col>
      <xdr:colOff>180974</xdr:colOff>
      <xdr:row>201</xdr:row>
      <xdr:rowOff>133350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6662B08A-C66F-4F72-B89F-462359EF2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49" y="255565275"/>
          <a:ext cx="15668625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361949</xdr:colOff>
      <xdr:row>28</xdr:row>
      <xdr:rowOff>85725</xdr:rowOff>
    </xdr:from>
    <xdr:to>
      <xdr:col>15</xdr:col>
      <xdr:colOff>180974</xdr:colOff>
      <xdr:row>37</xdr:row>
      <xdr:rowOff>133350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E6090607-CD88-4B94-9853-EF77C6E20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49" y="255565275"/>
          <a:ext cx="15668625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361949</xdr:colOff>
      <xdr:row>25</xdr:row>
      <xdr:rowOff>85725</xdr:rowOff>
    </xdr:from>
    <xdr:to>
      <xdr:col>15</xdr:col>
      <xdr:colOff>180974</xdr:colOff>
      <xdr:row>34</xdr:row>
      <xdr:rowOff>133350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DB24640-DE65-4B01-B66B-7EB861EBC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49" y="255565275"/>
          <a:ext cx="15668625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361949</xdr:colOff>
      <xdr:row>35</xdr:row>
      <xdr:rowOff>85725</xdr:rowOff>
    </xdr:from>
    <xdr:to>
      <xdr:col>15</xdr:col>
      <xdr:colOff>180974</xdr:colOff>
      <xdr:row>44</xdr:row>
      <xdr:rowOff>133350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278321ED-3EEA-4B50-9741-E9EEEABED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49" y="255565275"/>
          <a:ext cx="15668625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361949</xdr:colOff>
      <xdr:row>20</xdr:row>
      <xdr:rowOff>85725</xdr:rowOff>
    </xdr:from>
    <xdr:to>
      <xdr:col>15</xdr:col>
      <xdr:colOff>180974</xdr:colOff>
      <xdr:row>29</xdr:row>
      <xdr:rowOff>133350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1C18581D-4E85-4A6D-9B5C-993275D5E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49" y="255565275"/>
          <a:ext cx="15668625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361949</xdr:colOff>
      <xdr:row>17</xdr:row>
      <xdr:rowOff>85725</xdr:rowOff>
    </xdr:from>
    <xdr:to>
      <xdr:col>15</xdr:col>
      <xdr:colOff>180974</xdr:colOff>
      <xdr:row>26</xdr:row>
      <xdr:rowOff>133350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8E4B99B2-25A0-45EB-A745-D927A5EA7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49" y="255565275"/>
          <a:ext cx="15668625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361949</xdr:colOff>
      <xdr:row>18</xdr:row>
      <xdr:rowOff>85725</xdr:rowOff>
    </xdr:from>
    <xdr:to>
      <xdr:col>15</xdr:col>
      <xdr:colOff>180974</xdr:colOff>
      <xdr:row>27</xdr:row>
      <xdr:rowOff>133350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F5C95485-801F-4AEB-ADFC-68EDF47A0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49" y="255565275"/>
          <a:ext cx="15668625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361949</xdr:colOff>
      <xdr:row>19</xdr:row>
      <xdr:rowOff>85725</xdr:rowOff>
    </xdr:from>
    <xdr:to>
      <xdr:col>15</xdr:col>
      <xdr:colOff>180974</xdr:colOff>
      <xdr:row>28</xdr:row>
      <xdr:rowOff>133350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BFFC1013-4D58-43DE-A706-4F1ADB2FB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49" y="255565275"/>
          <a:ext cx="15668625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ssmargovco-my.sharepoint.com/Users/CAP%20HUMANO%20NOMINA/Desktop/ESSMAR/BASE%20DE%20DATOS%20EMPLEADOS/BASE%20DEL%20PERSONAL%2013%2008%202021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IVOS"/>
      <sheetName val="APRENDIZ SENA"/>
      <sheetName val="PASANTES"/>
      <sheetName val="DESVINCULADOS"/>
      <sheetName val="CRITERIOS"/>
      <sheetName val="ACTIVOS (2)"/>
      <sheetName val="Subgerencia de acueducto"/>
    </sheetNames>
    <sheetDataSet>
      <sheetData sheetId="0">
        <row r="2">
          <cell r="C2">
            <v>41743279</v>
          </cell>
          <cell r="D2" t="str">
            <v>MIRANDA</v>
          </cell>
          <cell r="E2" t="str">
            <v>MEZA</v>
          </cell>
          <cell r="F2" t="str">
            <v>DEISY</v>
          </cell>
          <cell r="G2" t="str">
            <v>ESTHER</v>
          </cell>
          <cell r="H2" t="str">
            <v>DEISY ESTHER MIRANDA MEZA</v>
          </cell>
          <cell r="I2"/>
          <cell r="J2">
            <v>3006389198</v>
          </cell>
          <cell r="K2" t="str">
            <v>de_mime@hootmail.com</v>
          </cell>
          <cell r="L2" t="str">
            <v>CALLE 8 No 11-05 GAIRA</v>
          </cell>
          <cell r="M2" t="str">
            <v>TECNICO ADMINISTRATIVO</v>
          </cell>
          <cell r="N2" t="str">
            <v>N/A</v>
          </cell>
          <cell r="O2" t="str">
            <v>N/A</v>
          </cell>
          <cell r="P2">
            <v>2926061</v>
          </cell>
          <cell r="Q2"/>
          <cell r="R2" t="str">
            <v>NA</v>
          </cell>
          <cell r="S2"/>
          <cell r="T2" t="str">
            <v>N-A</v>
          </cell>
          <cell r="U2" t="str">
            <v>2.436</v>
          </cell>
          <cell r="V2" t="str">
            <v xml:space="preserve">NUEVA E.P.S </v>
          </cell>
          <cell r="W2" t="str">
            <v>SURA</v>
          </cell>
          <cell r="X2" t="str">
            <v>PROTECCION</v>
          </cell>
          <cell r="Y2" t="str">
            <v>CAJAMAG</v>
          </cell>
          <cell r="Z2" t="str">
            <v>PORVENIR</v>
          </cell>
          <cell r="AA2">
            <v>34423</v>
          </cell>
          <cell r="AB2" t="str">
            <v>NO APLICA</v>
          </cell>
          <cell r="AC2"/>
          <cell r="AD2" t="str">
            <v>ACUEDUCTO Y ALC</v>
          </cell>
          <cell r="AE2" t="str">
            <v>CARRERA ADMINISTRATIVA</v>
          </cell>
          <cell r="AF2" t="str">
            <v>OFICINA  ASESORA COMUNICACIONES</v>
          </cell>
          <cell r="AG2" t="str">
            <v>N-A</v>
          </cell>
        </row>
        <row r="3">
          <cell r="C3">
            <v>36539977</v>
          </cell>
          <cell r="D3" t="str">
            <v>ORTEGA</v>
          </cell>
          <cell r="E3" t="str">
            <v>MANTILLA</v>
          </cell>
          <cell r="F3" t="str">
            <v>NELSY</v>
          </cell>
          <cell r="G3" t="str">
            <v>SOFIA</v>
          </cell>
          <cell r="H3" t="str">
            <v>NELSY SOFIA ORTEGA MANTILLA</v>
          </cell>
          <cell r="I3"/>
          <cell r="J3">
            <v>3006296369</v>
          </cell>
          <cell r="K3" t="str">
            <v>nelsyespa123@hootmail.com</v>
          </cell>
          <cell r="L3" t="str">
            <v>CALLE 8 No 10-39 GAIRA</v>
          </cell>
          <cell r="M3" t="str">
            <v>TECNICO ADMINISTRATIVO</v>
          </cell>
          <cell r="N3" t="str">
            <v>N/A</v>
          </cell>
          <cell r="O3" t="str">
            <v>N/A</v>
          </cell>
          <cell r="P3">
            <v>2926061</v>
          </cell>
          <cell r="Q3"/>
          <cell r="R3" t="str">
            <v>255162059</v>
          </cell>
          <cell r="S3" t="str">
            <v>AHORROS</v>
          </cell>
          <cell r="T3" t="str">
            <v>BBVA</v>
          </cell>
          <cell r="U3" t="str">
            <v>4.35</v>
          </cell>
          <cell r="V3" t="str">
            <v xml:space="preserve">NUEVA E.P.S </v>
          </cell>
          <cell r="W3" t="str">
            <v>SURA</v>
          </cell>
          <cell r="X3" t="str">
            <v>COLPENSIONES</v>
          </cell>
          <cell r="Y3" t="str">
            <v>CAJAMAG</v>
          </cell>
          <cell r="Z3" t="str">
            <v>PROTECCION</v>
          </cell>
          <cell r="AA3">
            <v>34578</v>
          </cell>
          <cell r="AB3" t="str">
            <v>NO APLICA</v>
          </cell>
          <cell r="AC3"/>
          <cell r="AD3" t="str">
            <v>CENTRAL</v>
          </cell>
          <cell r="AE3" t="str">
            <v>CARRERA ADMINISTRATIVA</v>
          </cell>
          <cell r="AF3" t="str">
            <v>SUBGERENCIA CORPORATIVA</v>
          </cell>
          <cell r="AG3" t="str">
            <v>DIRECCIÓN ADMINISTRATIVA Y FINANCIERA</v>
          </cell>
        </row>
        <row r="4">
          <cell r="C4">
            <v>85473861</v>
          </cell>
          <cell r="D4" t="str">
            <v>CASTRO</v>
          </cell>
          <cell r="E4" t="str">
            <v>GONZALEZ</v>
          </cell>
          <cell r="F4" t="str">
            <v>IDILBERTO</v>
          </cell>
          <cell r="G4" t="str">
            <v>EMILIO</v>
          </cell>
          <cell r="H4" t="str">
            <v>IDILBERTO EMILIO CASTRO GONZALEZ</v>
          </cell>
          <cell r="I4"/>
          <cell r="J4">
            <v>3046795681</v>
          </cell>
          <cell r="K4" t="str">
            <v>sanguino_33@hotmail.com</v>
          </cell>
          <cell r="L4" t="str">
            <v>CALLE 36 # 89-29 20 DE OCTUBRE</v>
          </cell>
          <cell r="M4" t="str">
            <v>CONDUCTOR</v>
          </cell>
          <cell r="N4" t="str">
            <v>03</v>
          </cell>
          <cell r="O4">
            <v>487</v>
          </cell>
          <cell r="P4">
            <v>1995035</v>
          </cell>
          <cell r="Q4"/>
          <cell r="R4" t="str">
            <v>518297908</v>
          </cell>
          <cell r="S4" t="str">
            <v>AHORROS</v>
          </cell>
          <cell r="T4" t="str">
            <v>BBVA</v>
          </cell>
          <cell r="U4" t="str">
            <v>4.35</v>
          </cell>
          <cell r="V4" t="str">
            <v xml:space="preserve">NUEVA E.P.S </v>
          </cell>
          <cell r="W4" t="str">
            <v>SURA</v>
          </cell>
          <cell r="X4" t="str">
            <v>COLPENSIONES</v>
          </cell>
          <cell r="Y4" t="str">
            <v>CAJAMAG</v>
          </cell>
          <cell r="Z4" t="str">
            <v>PROTECCION</v>
          </cell>
          <cell r="AA4">
            <v>42095</v>
          </cell>
          <cell r="AB4">
            <v>44367</v>
          </cell>
          <cell r="AC4">
            <v>-108</v>
          </cell>
          <cell r="AD4" t="str">
            <v>CENTRAL</v>
          </cell>
          <cell r="AE4" t="str">
            <v>TRABAJADOR OFICIAL</v>
          </cell>
          <cell r="AF4" t="str">
            <v>SUBGERENCIA OPERACIÓN DE OTROS SERVICIOS</v>
          </cell>
          <cell r="AG4" t="str">
            <v>DIRECCION ACTIVIDADES COMPLEMENTARIAS Y SERVICIOS NO REGULADOS</v>
          </cell>
        </row>
        <row r="5">
          <cell r="C5">
            <v>85451173</v>
          </cell>
          <cell r="D5" t="str">
            <v>REDONDO</v>
          </cell>
          <cell r="E5" t="str">
            <v>ESCORCIA</v>
          </cell>
          <cell r="F5" t="str">
            <v>WILMAN</v>
          </cell>
          <cell r="G5" t="str">
            <v>ALFONSO</v>
          </cell>
          <cell r="H5" t="str">
            <v>WILMER ALFONSO REDONDO ESCORCIA</v>
          </cell>
          <cell r="I5"/>
          <cell r="J5">
            <v>3002013068</v>
          </cell>
          <cell r="K5" t="str">
            <v>WILMERALFONSO0809@GMAIL.COM</v>
          </cell>
          <cell r="L5" t="str">
            <v>CALLE 11 E # 34-20 GALICIA</v>
          </cell>
          <cell r="M5" t="str">
            <v>SUPERVISOR DE ASEO Y APROVECHAMIENTO</v>
          </cell>
          <cell r="N5" t="str">
            <v>03</v>
          </cell>
          <cell r="O5">
            <v>487</v>
          </cell>
          <cell r="P5">
            <v>1995034</v>
          </cell>
          <cell r="Q5"/>
          <cell r="R5" t="str">
            <v>518316575</v>
          </cell>
          <cell r="S5" t="str">
            <v>AHORROS</v>
          </cell>
          <cell r="T5" t="str">
            <v>BBVA</v>
          </cell>
          <cell r="U5" t="str">
            <v>4.35</v>
          </cell>
          <cell r="V5" t="str">
            <v>SALUD TOTAL</v>
          </cell>
          <cell r="W5" t="str">
            <v>SURA</v>
          </cell>
          <cell r="X5" t="str">
            <v>PORVENIR</v>
          </cell>
          <cell r="Y5" t="str">
            <v>CAJAMAG</v>
          </cell>
          <cell r="Z5" t="str">
            <v>PORVENIR</v>
          </cell>
          <cell r="AA5">
            <v>42377</v>
          </cell>
          <cell r="AB5"/>
          <cell r="AC5">
            <v>-44475</v>
          </cell>
          <cell r="AD5" t="str">
            <v>CENTRAL</v>
          </cell>
          <cell r="AE5" t="str">
            <v>TRABAJADOR OFICIAL</v>
          </cell>
          <cell r="AF5" t="str">
            <v>SUBGERENCIA OPERACIÓN DE OTROS SERVICIOS</v>
          </cell>
          <cell r="AG5" t="str">
            <v>DIRECCION DE ASEO Y APROVECHAMIENTO</v>
          </cell>
        </row>
        <row r="6">
          <cell r="C6">
            <v>40394636</v>
          </cell>
          <cell r="D6" t="str">
            <v>PEREZ</v>
          </cell>
          <cell r="E6" t="str">
            <v>NARVAEZ</v>
          </cell>
          <cell r="F6" t="str">
            <v>CRISTINA</v>
          </cell>
          <cell r="G6" t="str">
            <v>ISABEL</v>
          </cell>
          <cell r="H6" t="str">
            <v>CRISTINA ISABEL PEREZ NARVAEZ</v>
          </cell>
          <cell r="I6"/>
          <cell r="J6">
            <v>3168225600</v>
          </cell>
          <cell r="K6" t="str">
            <v>cristinaisabel1105@hotmail.com</v>
          </cell>
          <cell r="L6" t="str">
            <v>CALLE16 #17-47 SAN JOSE</v>
          </cell>
          <cell r="M6" t="str">
            <v>AUXILIAR ADMINISTRATIVO</v>
          </cell>
          <cell r="N6" t="str">
            <v>N/A</v>
          </cell>
          <cell r="O6" t="str">
            <v>N/A</v>
          </cell>
          <cell r="P6">
            <v>1771531</v>
          </cell>
          <cell r="Q6"/>
          <cell r="R6" t="str">
            <v>518158548</v>
          </cell>
          <cell r="S6" t="str">
            <v>AHORROS</v>
          </cell>
          <cell r="T6" t="str">
            <v>BBVA</v>
          </cell>
          <cell r="U6" t="str">
            <v>.522</v>
          </cell>
          <cell r="V6" t="str">
            <v>SANITAS</v>
          </cell>
          <cell r="W6" t="str">
            <v>SURA</v>
          </cell>
          <cell r="X6" t="str">
            <v>PROTECCION</v>
          </cell>
          <cell r="Y6" t="str">
            <v>CAJAMAG</v>
          </cell>
          <cell r="Z6" t="str">
            <v>PROTECCION</v>
          </cell>
          <cell r="AA6">
            <v>42394</v>
          </cell>
          <cell r="AB6"/>
          <cell r="AC6">
            <v>-44475</v>
          </cell>
          <cell r="AD6" t="str">
            <v>CENTRAL</v>
          </cell>
          <cell r="AE6" t="str">
            <v>TRABAJADOR OFICIAL</v>
          </cell>
          <cell r="AF6" t="str">
            <v>SUBGERENCIA CORPORATIVA</v>
          </cell>
          <cell r="AG6" t="str">
            <v>DIRECCIÓN ADMINISTRATIVA Y FINANCIERA</v>
          </cell>
        </row>
        <row r="7">
          <cell r="C7">
            <v>85453341</v>
          </cell>
          <cell r="D7" t="str">
            <v>BARROS</v>
          </cell>
          <cell r="E7" t="str">
            <v>ORCASITA</v>
          </cell>
          <cell r="F7" t="str">
            <v>JOVANNY</v>
          </cell>
          <cell r="G7" t="str">
            <v>JESUS</v>
          </cell>
          <cell r="H7" t="str">
            <v>JOVANNY JESUS BARROS ORCASITA</v>
          </cell>
          <cell r="I7"/>
          <cell r="J7">
            <v>3016244201</v>
          </cell>
          <cell r="K7" t="str">
            <v>giovannybarros25@gmail.com</v>
          </cell>
          <cell r="L7" t="str">
            <v>CALLE 35 # 37-16 MIRACAMPESTRE</v>
          </cell>
          <cell r="M7" t="str">
            <v>SUPERVISOR DE ASEO Y APROVECHAMIENTO</v>
          </cell>
          <cell r="N7" t="str">
            <v>03</v>
          </cell>
          <cell r="O7">
            <v>487</v>
          </cell>
          <cell r="P7">
            <v>1995034</v>
          </cell>
          <cell r="Q7"/>
          <cell r="R7" t="str">
            <v>235147899</v>
          </cell>
          <cell r="S7" t="str">
            <v>AHORROS</v>
          </cell>
          <cell r="T7" t="str">
            <v>Banco de Bogotá</v>
          </cell>
          <cell r="U7" t="str">
            <v>4.35</v>
          </cell>
          <cell r="V7" t="str">
            <v>SANITAS</v>
          </cell>
          <cell r="W7" t="str">
            <v>SURA</v>
          </cell>
          <cell r="X7" t="str">
            <v>COLPENSIONES</v>
          </cell>
          <cell r="Y7" t="str">
            <v>CAJAMAG</v>
          </cell>
          <cell r="Z7" t="str">
            <v>PROTECCION</v>
          </cell>
          <cell r="AA7">
            <v>42706</v>
          </cell>
          <cell r="AB7"/>
          <cell r="AC7">
            <v>-44475</v>
          </cell>
          <cell r="AD7" t="str">
            <v>CENTRAL</v>
          </cell>
          <cell r="AE7" t="str">
            <v>TRABAJADOR OFICIAL</v>
          </cell>
          <cell r="AF7" t="str">
            <v>SUBGERENCIA OPERACIÓN DE OTROS SERVICIOS</v>
          </cell>
          <cell r="AG7" t="str">
            <v>DIRECCION DE ASEO Y APROVECHAMIENTO</v>
          </cell>
        </row>
        <row r="8">
          <cell r="C8">
            <v>72019064</v>
          </cell>
          <cell r="D8" t="str">
            <v>GUZMAN</v>
          </cell>
          <cell r="E8" t="str">
            <v>RADA</v>
          </cell>
          <cell r="F8" t="str">
            <v>ANDERSON</v>
          </cell>
          <cell r="G8" t="str">
            <v>ENRIQUE</v>
          </cell>
          <cell r="H8" t="str">
            <v>ANDERSON ENRIQUE GUZMAN RADA</v>
          </cell>
          <cell r="I8"/>
          <cell r="J8">
            <v>3165211067</v>
          </cell>
          <cell r="K8" t="str">
            <v>andersonguzman@hotmail.com</v>
          </cell>
          <cell r="L8" t="str">
            <v>CRA 5 #31-40APTO 201 MANZANARES</v>
          </cell>
          <cell r="M8" t="str">
            <v>DIRECTOR TECNICO</v>
          </cell>
          <cell r="N8" t="str">
            <v>01</v>
          </cell>
          <cell r="O8" t="str">
            <v>009</v>
          </cell>
          <cell r="P8">
            <v>8150900</v>
          </cell>
          <cell r="Q8"/>
          <cell r="R8" t="str">
            <v>255162174</v>
          </cell>
          <cell r="S8" t="str">
            <v>AHORROS</v>
          </cell>
          <cell r="T8" t="str">
            <v>BBVA</v>
          </cell>
          <cell r="U8" t="str">
            <v>4.35</v>
          </cell>
          <cell r="V8" t="str">
            <v>SANITAS</v>
          </cell>
          <cell r="W8" t="str">
            <v>SURA</v>
          </cell>
          <cell r="X8" t="str">
            <v>COLPENSIONES</v>
          </cell>
          <cell r="Y8" t="str">
            <v>CAJAMAG</v>
          </cell>
          <cell r="Z8" t="str">
            <v>PROTECCION</v>
          </cell>
          <cell r="AA8">
            <v>42706</v>
          </cell>
          <cell r="AB8" t="str">
            <v>NO APLICA</v>
          </cell>
          <cell r="AC8"/>
          <cell r="AD8" t="str">
            <v>CENTRAL</v>
          </cell>
          <cell r="AE8" t="str">
            <v>LIBRE NOMBRAMIENTO</v>
          </cell>
          <cell r="AF8" t="str">
            <v>SUBGERENCIA OPERACIÓN DE OTROS SERVICIOS</v>
          </cell>
          <cell r="AG8" t="str">
            <v>DIRECCION ACTIVIDADES COMPLEMENTARIAS Y SERVICIOS NO REGULADOS</v>
          </cell>
        </row>
        <row r="9">
          <cell r="C9">
            <v>1064786732</v>
          </cell>
          <cell r="D9" t="str">
            <v>RIVERA</v>
          </cell>
          <cell r="E9" t="str">
            <v>ROBLES</v>
          </cell>
          <cell r="F9" t="str">
            <v>WILFRAN</v>
          </cell>
          <cell r="G9" t="str">
            <v>ENRIQUE</v>
          </cell>
          <cell r="H9" t="str">
            <v>WILFRAN ENRIQUE RIVERA ROBLES</v>
          </cell>
          <cell r="I9"/>
          <cell r="J9">
            <v>3023221503</v>
          </cell>
          <cell r="K9" t="str">
            <v>wilfranrivera071016@gmail.com</v>
          </cell>
          <cell r="L9" t="str">
            <v>CALLE 29 D1 #30 F 30 SANTANA</v>
          </cell>
          <cell r="M9" t="str">
            <v>CONDUCTOR</v>
          </cell>
          <cell r="N9" t="str">
            <v>03</v>
          </cell>
          <cell r="O9">
            <v>487</v>
          </cell>
          <cell r="P9">
            <v>1995035</v>
          </cell>
          <cell r="Q9"/>
          <cell r="R9" t="str">
            <v>255148066</v>
          </cell>
          <cell r="S9" t="str">
            <v>AHORROS</v>
          </cell>
          <cell r="T9" t="str">
            <v>BBVA</v>
          </cell>
          <cell r="U9" t="str">
            <v>4.35</v>
          </cell>
          <cell r="V9" t="str">
            <v>SANITAS</v>
          </cell>
          <cell r="W9" t="str">
            <v>SURA</v>
          </cell>
          <cell r="X9" t="str">
            <v>PROTECCION</v>
          </cell>
          <cell r="Y9" t="str">
            <v>CAJAMAG</v>
          </cell>
          <cell r="Z9" t="str">
            <v>PROTECCION</v>
          </cell>
          <cell r="AA9">
            <v>42857</v>
          </cell>
          <cell r="AB9"/>
          <cell r="AC9">
            <v>-44475</v>
          </cell>
          <cell r="AD9" t="str">
            <v>CENTRAL</v>
          </cell>
          <cell r="AE9" t="str">
            <v>TRABAJADOR OFICIAL</v>
          </cell>
          <cell r="AF9" t="str">
            <v>SUBGERENCIA OPERACIÓN DE OTROS SERVICIOS</v>
          </cell>
          <cell r="AG9" t="str">
            <v>DIRECCION ACTIVIDADES COMPLEMENTARIAS Y SERVICIOS NO REGULADOS</v>
          </cell>
        </row>
        <row r="10">
          <cell r="C10">
            <v>7140156</v>
          </cell>
          <cell r="D10" t="str">
            <v>VALDERRAMA</v>
          </cell>
          <cell r="E10" t="str">
            <v>RODRIGUEZ</v>
          </cell>
          <cell r="F10" t="str">
            <v>ALLAN</v>
          </cell>
          <cell r="G10" t="str">
            <v>ELI</v>
          </cell>
          <cell r="H10" t="str">
            <v>ALLAN ELI VALDERRAMA RODRIGUEZ</v>
          </cell>
          <cell r="I10"/>
          <cell r="J10"/>
          <cell r="K10" t="str">
            <v>allaneli@hotmail.com</v>
          </cell>
          <cell r="L10" t="str">
            <v>CALLE 4 6-10 PESCAITO</v>
          </cell>
          <cell r="M10" t="str">
            <v>SUPERVISOR DE ASEO Y APROVECHAMIENTO</v>
          </cell>
          <cell r="N10" t="str">
            <v>03</v>
          </cell>
          <cell r="O10">
            <v>487</v>
          </cell>
          <cell r="P10">
            <v>1995034</v>
          </cell>
          <cell r="Q10"/>
          <cell r="R10" t="str">
            <v>518134812</v>
          </cell>
          <cell r="S10" t="str">
            <v>AHORROS</v>
          </cell>
          <cell r="T10" t="str">
            <v>BBVA</v>
          </cell>
          <cell r="U10" t="str">
            <v>4.35</v>
          </cell>
          <cell r="V10" t="str">
            <v>SANITAS</v>
          </cell>
          <cell r="W10" t="str">
            <v>SURA</v>
          </cell>
          <cell r="X10" t="str">
            <v>COLPENSIONES</v>
          </cell>
          <cell r="Y10" t="str">
            <v>CAJAMAG</v>
          </cell>
          <cell r="Z10" t="str">
            <v>PROTECCION</v>
          </cell>
          <cell r="AA10">
            <v>42857</v>
          </cell>
          <cell r="AB10"/>
          <cell r="AC10">
            <v>-44475</v>
          </cell>
          <cell r="AD10" t="str">
            <v>CENTRAL</v>
          </cell>
          <cell r="AE10" t="str">
            <v>TRABAJADOR OFICIAL</v>
          </cell>
          <cell r="AF10" t="str">
            <v>SUBGERENCIA OPERACIÓN DE OTROS SERVICIOS</v>
          </cell>
          <cell r="AG10" t="str">
            <v>DIRECCION DE ASEO Y APROVECHAMIENTO</v>
          </cell>
        </row>
        <row r="11">
          <cell r="C11">
            <v>85152803</v>
          </cell>
          <cell r="D11" t="str">
            <v>DELGADO</v>
          </cell>
          <cell r="E11" t="str">
            <v>LOZANO</v>
          </cell>
          <cell r="F11" t="str">
            <v>LUIS</v>
          </cell>
          <cell r="G11" t="str">
            <v>ALBERTO</v>
          </cell>
          <cell r="H11" t="str">
            <v>LUIS ALBERTO DELGADO LOZANO</v>
          </cell>
          <cell r="I11"/>
          <cell r="J11">
            <v>3004946020</v>
          </cell>
          <cell r="K11" t="str">
            <v>luisdelgadolozano@yahoo.com</v>
          </cell>
          <cell r="L11" t="str">
            <v>CALLE17 # 13 A -26 GAIRA</v>
          </cell>
          <cell r="M11" t="str">
            <v>P. U. ADMINISTRATIVA</v>
          </cell>
          <cell r="N11" t="str">
            <v>N/A</v>
          </cell>
          <cell r="O11" t="str">
            <v>N/A</v>
          </cell>
          <cell r="P11">
            <v>4088744</v>
          </cell>
          <cell r="Q11"/>
          <cell r="R11" t="str">
            <v>518155742</v>
          </cell>
          <cell r="S11" t="str">
            <v>AHORROS</v>
          </cell>
          <cell r="T11" t="str">
            <v>BBVA</v>
          </cell>
          <cell r="U11" t="str">
            <v>4.35</v>
          </cell>
          <cell r="V11" t="str">
            <v>SANITAS</v>
          </cell>
          <cell r="W11" t="str">
            <v>SURA</v>
          </cell>
          <cell r="X11" t="str">
            <v>PROTECCION</v>
          </cell>
          <cell r="Y11" t="str">
            <v>CAJAMAG</v>
          </cell>
          <cell r="Z11" t="str">
            <v>PROTECCION</v>
          </cell>
          <cell r="AA11">
            <v>43049</v>
          </cell>
          <cell r="AB11"/>
          <cell r="AC11">
            <v>-44475</v>
          </cell>
          <cell r="AD11" t="str">
            <v>CENTRAL</v>
          </cell>
          <cell r="AE11" t="str">
            <v>TRABAJADOR OFICIAL</v>
          </cell>
          <cell r="AF11" t="str">
            <v>SUBGERENCIA CORPORATIVA</v>
          </cell>
          <cell r="AG11" t="str">
            <v>DIRECCIÓN ADMINISTRATIVA Y FINANCIERA</v>
          </cell>
        </row>
        <row r="12">
          <cell r="C12">
            <v>84091504</v>
          </cell>
          <cell r="D12" t="str">
            <v>CABALLERO</v>
          </cell>
          <cell r="E12" t="str">
            <v>CAMARGO</v>
          </cell>
          <cell r="F12" t="str">
            <v>CEYETH</v>
          </cell>
          <cell r="G12" t="str">
            <v>CASSIN</v>
          </cell>
          <cell r="H12" t="str">
            <v>CEYETH CASSIN CABALLERO CAMARGO</v>
          </cell>
          <cell r="I12"/>
          <cell r="J12">
            <v>3008000325</v>
          </cell>
          <cell r="K12" t="str">
            <v>ceyethccc@hotmail.com</v>
          </cell>
          <cell r="L12" t="str">
            <v>MZ H CASA 28 PORTAL DEL TESORO</v>
          </cell>
          <cell r="M12" t="str">
            <v>ASESOR DE CONTROL INTERNO</v>
          </cell>
          <cell r="N12" t="str">
            <v>04</v>
          </cell>
          <cell r="O12">
            <v>105</v>
          </cell>
          <cell r="P12">
            <v>6583138</v>
          </cell>
          <cell r="Q12"/>
          <cell r="R12" t="str">
            <v>78151245837</v>
          </cell>
          <cell r="S12" t="str">
            <v>AHORROS</v>
          </cell>
          <cell r="T12" t="str">
            <v>BANCOLOMBIA</v>
          </cell>
          <cell r="U12" t="str">
            <v>.522</v>
          </cell>
          <cell r="V12" t="str">
            <v>SANITAS</v>
          </cell>
          <cell r="W12" t="str">
            <v>SURA</v>
          </cell>
          <cell r="X12" t="str">
            <v>PROTECCION</v>
          </cell>
          <cell r="Y12" t="str">
            <v>CAJAMAG</v>
          </cell>
          <cell r="Z12" t="str">
            <v>PROTECCION</v>
          </cell>
          <cell r="AA12">
            <v>43426</v>
          </cell>
          <cell r="AB12" t="str">
            <v>NO APLICA</v>
          </cell>
          <cell r="AC12"/>
          <cell r="AD12" t="str">
            <v>CENTRAL</v>
          </cell>
          <cell r="AE12" t="str">
            <v>ASESOR</v>
          </cell>
          <cell r="AF12" t="str">
            <v>ASESOR CONTROL INTERNO</v>
          </cell>
          <cell r="AG12" t="str">
            <v>N-A</v>
          </cell>
        </row>
        <row r="13">
          <cell r="C13">
            <v>78752393</v>
          </cell>
          <cell r="D13" t="str">
            <v>TOLEDO</v>
          </cell>
          <cell r="E13" t="str">
            <v>BOLIVAR</v>
          </cell>
          <cell r="F13" t="str">
            <v>MARCO</v>
          </cell>
          <cell r="G13" t="str">
            <v>AURELIO</v>
          </cell>
          <cell r="H13" t="str">
            <v>MARCO AURELIO TOLEDO BOLIVAR</v>
          </cell>
          <cell r="I13"/>
          <cell r="J13">
            <v>3162218276</v>
          </cell>
          <cell r="K13" t="str">
            <v>marcotoledo309@gmail.com</v>
          </cell>
          <cell r="L13" t="str">
            <v>KRS 16 D # 11-C 41 ED PLAZA 16 APTO 702</v>
          </cell>
          <cell r="M13" t="str">
            <v>DIRECTOR TECNICO</v>
          </cell>
          <cell r="N13" t="str">
            <v>01</v>
          </cell>
          <cell r="O13" t="str">
            <v>009</v>
          </cell>
          <cell r="P13">
            <v>8150900</v>
          </cell>
          <cell r="Q13"/>
          <cell r="R13" t="str">
            <v>517231593</v>
          </cell>
          <cell r="S13" t="str">
            <v>AHORROS</v>
          </cell>
          <cell r="T13" t="str">
            <v>BBVA</v>
          </cell>
          <cell r="U13" t="str">
            <v>4.35</v>
          </cell>
          <cell r="V13" t="str">
            <v>COOMEVA EPS</v>
          </cell>
          <cell r="W13" t="str">
            <v>SURA</v>
          </cell>
          <cell r="X13" t="str">
            <v>PORVENIR</v>
          </cell>
          <cell r="Y13" t="str">
            <v>CAJAMAG</v>
          </cell>
          <cell r="Z13" t="str">
            <v>PORVENIR</v>
          </cell>
          <cell r="AA13">
            <v>43572</v>
          </cell>
          <cell r="AB13" t="str">
            <v>NO APLICA</v>
          </cell>
          <cell r="AC13"/>
          <cell r="AD13" t="str">
            <v>ACUEDUCTO Y ALC</v>
          </cell>
          <cell r="AE13" t="str">
            <v>LIBRE NOMBRAMIENTO</v>
          </cell>
          <cell r="AF13" t="str">
            <v xml:space="preserve">SUBGERENCIA ACUEDUCTO Y ALCANTARILLADO </v>
          </cell>
          <cell r="AG13" t="str">
            <v>DIRECCION DE ALCANTARILLADO</v>
          </cell>
        </row>
        <row r="14">
          <cell r="C14">
            <v>1082881567</v>
          </cell>
          <cell r="D14" t="str">
            <v>SANABRIA</v>
          </cell>
          <cell r="E14" t="str">
            <v>CABRA</v>
          </cell>
          <cell r="F14" t="str">
            <v>CARLOS</v>
          </cell>
          <cell r="G14" t="str">
            <v>FELIPE</v>
          </cell>
          <cell r="H14" t="str">
            <v>CARLOS FELIPE SANABRIA CABRA</v>
          </cell>
          <cell r="I14"/>
          <cell r="J14">
            <v>3012553871</v>
          </cell>
          <cell r="K14" t="str">
            <v>carlos@atagencia.com</v>
          </cell>
          <cell r="L14" t="str">
            <v>CALLE 25 #32 B-25 APETO 201 NEUVA GALICIA</v>
          </cell>
          <cell r="M14" t="str">
            <v>PROFESIONAL ESPECIALIZADO EN TICS</v>
          </cell>
          <cell r="N14" t="str">
            <v>N/A</v>
          </cell>
          <cell r="O14" t="str">
            <v>N/A</v>
          </cell>
          <cell r="P14">
            <v>4984621</v>
          </cell>
          <cell r="Q14"/>
          <cell r="R14" t="str">
            <v>91642503699</v>
          </cell>
          <cell r="S14" t="str">
            <v>AHORROS</v>
          </cell>
          <cell r="T14" t="str">
            <v>BANCOLOMBIA</v>
          </cell>
          <cell r="U14" t="str">
            <v>.522</v>
          </cell>
          <cell r="V14" t="str">
            <v>SALUD TOTAL</v>
          </cell>
          <cell r="W14" t="str">
            <v>SURA</v>
          </cell>
          <cell r="X14" t="str">
            <v>PORVENIR</v>
          </cell>
          <cell r="Y14" t="str">
            <v>CAJAMAG</v>
          </cell>
          <cell r="Z14" t="str">
            <v>PORVENIR</v>
          </cell>
          <cell r="AA14">
            <v>43580</v>
          </cell>
          <cell r="AB14"/>
          <cell r="AC14">
            <v>-44475</v>
          </cell>
          <cell r="AD14" t="str">
            <v>CENTRAL</v>
          </cell>
          <cell r="AE14" t="str">
            <v>TRABAJADOR OFICIAL</v>
          </cell>
          <cell r="AF14" t="str">
            <v>SECRETARIA GENERAL</v>
          </cell>
          <cell r="AG14" t="str">
            <v>N-A</v>
          </cell>
        </row>
        <row r="15">
          <cell r="C15">
            <v>78749307</v>
          </cell>
          <cell r="D15" t="str">
            <v>QUINTERO</v>
          </cell>
          <cell r="E15" t="str">
            <v>MARTINEZ</v>
          </cell>
          <cell r="F15" t="str">
            <v>HUGO</v>
          </cell>
          <cell r="G15" t="str">
            <v>JAIME</v>
          </cell>
          <cell r="H15" t="str">
            <v>HUGO JAIME QUINTERO MARTINEZ</v>
          </cell>
          <cell r="I15"/>
          <cell r="J15">
            <v>3017850967</v>
          </cell>
          <cell r="K15" t="str">
            <v>quinterohugo@hotmail.com</v>
          </cell>
          <cell r="L15" t="str">
            <v>CRA 64 # 84-119</v>
          </cell>
          <cell r="M15" t="str">
            <v>SUBGERENTE CORPORATIVO</v>
          </cell>
          <cell r="N15" t="str">
            <v>02</v>
          </cell>
          <cell r="O15" t="str">
            <v>084</v>
          </cell>
          <cell r="P15">
            <v>9900000</v>
          </cell>
          <cell r="Q15"/>
          <cell r="R15" t="str">
            <v>76759761096</v>
          </cell>
          <cell r="S15" t="str">
            <v>AHORROS</v>
          </cell>
          <cell r="T15" t="str">
            <v>BANCOLOMBIA</v>
          </cell>
          <cell r="U15" t="str">
            <v>4.35</v>
          </cell>
          <cell r="V15" t="str">
            <v>SURA EPS</v>
          </cell>
          <cell r="W15" t="str">
            <v>SURA</v>
          </cell>
          <cell r="X15" t="str">
            <v>COLPENSIONES</v>
          </cell>
          <cell r="Y15" t="str">
            <v>CAJAMAG</v>
          </cell>
          <cell r="Z15" t="str">
            <v>PROTECCION</v>
          </cell>
          <cell r="AA15">
            <v>43642</v>
          </cell>
          <cell r="AB15" t="str">
            <v>NO APLICA</v>
          </cell>
          <cell r="AC15"/>
          <cell r="AD15" t="str">
            <v>CENTRAL</v>
          </cell>
          <cell r="AE15" t="str">
            <v>LIBRE NOMBRAMIENTO</v>
          </cell>
          <cell r="AF15" t="str">
            <v>SUBGERENCIA CORPORATIVA</v>
          </cell>
          <cell r="AG15" t="str">
            <v>N-A</v>
          </cell>
        </row>
        <row r="16">
          <cell r="C16">
            <v>12633335</v>
          </cell>
          <cell r="D16" t="str">
            <v>CARBONO</v>
          </cell>
          <cell r="E16" t="str">
            <v>ADARRAGA</v>
          </cell>
          <cell r="F16" t="str">
            <v>JORGE</v>
          </cell>
          <cell r="G16" t="str">
            <v>LUIS</v>
          </cell>
          <cell r="H16" t="str">
            <v>JORGE LUIS CARBONO ADARRAGA</v>
          </cell>
          <cell r="I16"/>
          <cell r="J16">
            <v>3006735972</v>
          </cell>
          <cell r="K16" t="str">
            <v>jcarbono1603@homail.com</v>
          </cell>
          <cell r="L16" t="str">
            <v>URB. ANDREA CAROLINA MZ 18 CASA 06</v>
          </cell>
          <cell r="M16" t="str">
            <v>PROFESIONAL ESPECIALIZADO</v>
          </cell>
          <cell r="N16" t="str">
            <v>03</v>
          </cell>
          <cell r="O16">
            <v>222</v>
          </cell>
          <cell r="P16">
            <v>4236928</v>
          </cell>
          <cell r="Q16"/>
          <cell r="R16" t="str">
            <v>255163248</v>
          </cell>
          <cell r="S16" t="str">
            <v>AHORROS</v>
          </cell>
          <cell r="T16" t="str">
            <v>BBVA</v>
          </cell>
          <cell r="U16" t="str">
            <v>.522</v>
          </cell>
          <cell r="V16" t="str">
            <v xml:space="preserve">NUEVA E.P.S </v>
          </cell>
          <cell r="W16" t="str">
            <v>SURA</v>
          </cell>
          <cell r="X16" t="str">
            <v>PROTECCION</v>
          </cell>
          <cell r="Y16" t="str">
            <v>CAJAMAG</v>
          </cell>
          <cell r="Z16" t="str">
            <v>PROTECCION</v>
          </cell>
          <cell r="AA16">
            <v>43794</v>
          </cell>
          <cell r="AB16"/>
          <cell r="AC16">
            <v>-44475</v>
          </cell>
          <cell r="AD16" t="str">
            <v>CENTRAL</v>
          </cell>
          <cell r="AE16" t="str">
            <v>TRABAJADOR OFICIAL</v>
          </cell>
          <cell r="AF16" t="str">
            <v>SUBGERENCIA CORPORATIVA</v>
          </cell>
          <cell r="AG16" t="str">
            <v>DIRECCIÓN ADMINISTRATIVA Y FINANCIERA</v>
          </cell>
        </row>
        <row r="17">
          <cell r="C17">
            <v>1082906454</v>
          </cell>
          <cell r="D17" t="str">
            <v>CORONADO</v>
          </cell>
          <cell r="E17" t="str">
            <v>BUSTAMANTE</v>
          </cell>
          <cell r="F17" t="str">
            <v>CHRISTIAN</v>
          </cell>
          <cell r="G17" t="str">
            <v>JESUS</v>
          </cell>
          <cell r="H17" t="str">
            <v>CHRISTIAN JESUS CORONADO BUSTAMANTE</v>
          </cell>
          <cell r="I17"/>
          <cell r="J17">
            <v>3103831586</v>
          </cell>
          <cell r="K17" t="str">
            <v>christian.1189@hootmail.com</v>
          </cell>
          <cell r="L17" t="str">
            <v>CLL 12 NO 14-70 GAIRA</v>
          </cell>
          <cell r="M17" t="str">
            <v>PROFESIONAL ESPECIALIZADO</v>
          </cell>
          <cell r="N17" t="str">
            <v>04</v>
          </cell>
          <cell r="O17">
            <v>222</v>
          </cell>
          <cell r="P17">
            <v>5250326</v>
          </cell>
          <cell r="Q17"/>
          <cell r="R17" t="str">
            <v>51662313266</v>
          </cell>
          <cell r="S17" t="str">
            <v>AHORROS</v>
          </cell>
          <cell r="T17" t="str">
            <v>BANCOLOMBIA</v>
          </cell>
          <cell r="U17" t="str">
            <v>.522</v>
          </cell>
          <cell r="V17" t="str">
            <v>SANITAS</v>
          </cell>
          <cell r="W17" t="str">
            <v>SURA</v>
          </cell>
          <cell r="X17" t="str">
            <v>PROTECCION</v>
          </cell>
          <cell r="Y17" t="str">
            <v>CAJAMAG</v>
          </cell>
          <cell r="Z17" t="str">
            <v>PROTECCION</v>
          </cell>
          <cell r="AA17">
            <v>43801</v>
          </cell>
          <cell r="AB17"/>
          <cell r="AC17">
            <v>-44475</v>
          </cell>
          <cell r="AD17" t="str">
            <v>CENTRAL</v>
          </cell>
          <cell r="AE17" t="str">
            <v>TRABAJADOR OFICIAL</v>
          </cell>
          <cell r="AF17" t="str">
            <v>SUBGERENCIA CORPORATIVA</v>
          </cell>
          <cell r="AG17" t="str">
            <v>DIRECCIÓN ADMINISTRATIVA Y FINANCIERA</v>
          </cell>
        </row>
        <row r="18">
          <cell r="C18">
            <v>1083027435</v>
          </cell>
          <cell r="D18" t="str">
            <v>BALLESTEROS</v>
          </cell>
          <cell r="E18" t="str">
            <v>PEREZ</v>
          </cell>
          <cell r="F18" t="str">
            <v>YURYS</v>
          </cell>
          <cell r="G18" t="str">
            <v>PAOLA</v>
          </cell>
          <cell r="H18" t="str">
            <v>YURYS PAOLA BALLESTEROS PEREZ</v>
          </cell>
          <cell r="I18"/>
          <cell r="J18">
            <v>3022168312</v>
          </cell>
          <cell r="K18" t="str">
            <v>yurysb37@gmail.com</v>
          </cell>
          <cell r="L18" t="str">
            <v>MZ N CASA 22 CANTILITO</v>
          </cell>
          <cell r="M18" t="str">
            <v>AUXILIAR ADMINISTRATIVO</v>
          </cell>
          <cell r="N18" t="str">
            <v>02</v>
          </cell>
          <cell r="O18">
            <v>407</v>
          </cell>
          <cell r="P18">
            <v>1505801</v>
          </cell>
          <cell r="Q18"/>
          <cell r="R18" t="str">
            <v>0550488404968411</v>
          </cell>
          <cell r="S18" t="str">
            <v>AHORROS</v>
          </cell>
          <cell r="T18" t="str">
            <v>Davivienda</v>
          </cell>
          <cell r="U18" t="str">
            <v>4.35</v>
          </cell>
          <cell r="V18" t="str">
            <v>SANITAS</v>
          </cell>
          <cell r="W18" t="str">
            <v>SURA</v>
          </cell>
          <cell r="X18" t="str">
            <v>PROTECCION</v>
          </cell>
          <cell r="Y18" t="str">
            <v>CAJAMAG</v>
          </cell>
          <cell r="Z18" t="str">
            <v>PROTECCION</v>
          </cell>
          <cell r="AA18">
            <v>43823</v>
          </cell>
          <cell r="AB18"/>
          <cell r="AC18">
            <v>-44475</v>
          </cell>
          <cell r="AD18" t="str">
            <v>ACUEDUCTO Y ALC</v>
          </cell>
          <cell r="AE18" t="str">
            <v>TRABAJADOR OFICIAL</v>
          </cell>
          <cell r="AF18" t="str">
            <v>SUBGERENCIA GESTION COMERCIAL Y SERVICIO AL CIUDADANO</v>
          </cell>
          <cell r="AG18" t="str">
            <v>N-A</v>
          </cell>
        </row>
        <row r="19">
          <cell r="C19">
            <v>1083019819</v>
          </cell>
          <cell r="D19" t="str">
            <v>CARVAJAL</v>
          </cell>
          <cell r="E19" t="str">
            <v>PULIDO</v>
          </cell>
          <cell r="F19" t="str">
            <v>GENNYVA</v>
          </cell>
          <cell r="G19" t="str">
            <v>ROCIO</v>
          </cell>
          <cell r="H19" t="str">
            <v>GENNYVA ROCIO CARVAJAL PULIDO</v>
          </cell>
          <cell r="I19"/>
          <cell r="J19">
            <v>3005154077</v>
          </cell>
          <cell r="K19" t="str">
            <v>gennyvacarvajal@gmail.com</v>
          </cell>
          <cell r="L19" t="str">
            <v>MZ C CASA 6 VILLA TOLEDO</v>
          </cell>
          <cell r="M19" t="str">
            <v>PROFESIONAL UNIVERSITARIO</v>
          </cell>
          <cell r="N19" t="str">
            <v>01</v>
          </cell>
          <cell r="O19">
            <v>219</v>
          </cell>
          <cell r="P19">
            <v>2647587</v>
          </cell>
          <cell r="Q19"/>
          <cell r="R19" t="str">
            <v>564653145</v>
          </cell>
          <cell r="S19" t="str">
            <v>AHORROS</v>
          </cell>
          <cell r="T19" t="str">
            <v>Banco de Bogotá</v>
          </cell>
          <cell r="U19" t="str">
            <v>4.35</v>
          </cell>
          <cell r="V19" t="str">
            <v>SANITAS</v>
          </cell>
          <cell r="W19" t="str">
            <v>SURA</v>
          </cell>
          <cell r="X19" t="str">
            <v>COLPENSIONES</v>
          </cell>
          <cell r="Y19" t="str">
            <v>CAJAMAG</v>
          </cell>
          <cell r="Z19" t="str">
            <v>PROTECCION</v>
          </cell>
          <cell r="AA19">
            <v>43823</v>
          </cell>
          <cell r="AB19"/>
          <cell r="AC19">
            <v>-44475</v>
          </cell>
          <cell r="AD19" t="str">
            <v>ACUEDUCTO Y ALC</v>
          </cell>
          <cell r="AE19" t="str">
            <v>TRABAJADOR OFICIAL</v>
          </cell>
          <cell r="AF19" t="str">
            <v>SUBGERENCIA PROYECTOS Y SOSTENIBILIDAD</v>
          </cell>
          <cell r="AG19" t="str">
            <v>N-A</v>
          </cell>
        </row>
        <row r="20">
          <cell r="C20">
            <v>1082844090</v>
          </cell>
          <cell r="D20" t="str">
            <v>OLMOS</v>
          </cell>
          <cell r="E20" t="str">
            <v>POSADA</v>
          </cell>
          <cell r="F20" t="str">
            <v>DUMAR</v>
          </cell>
          <cell r="G20" t="str">
            <v>ENRIQUE</v>
          </cell>
          <cell r="H20" t="str">
            <v>DUMAR ENRIQUE OLMOS POSADA</v>
          </cell>
          <cell r="I20"/>
          <cell r="J20">
            <v>3022894686</v>
          </cell>
          <cell r="K20" t="str">
            <v>dumar.olmos@gmail.com</v>
          </cell>
          <cell r="L20" t="str">
            <v>CRA 7 NO. 8-34</v>
          </cell>
          <cell r="M20" t="str">
            <v>PROFESIONAL ESPECIALIZADO</v>
          </cell>
          <cell r="N20" t="str">
            <v>N/A</v>
          </cell>
          <cell r="O20" t="str">
            <v>N/A</v>
          </cell>
          <cell r="P20">
            <v>6176854</v>
          </cell>
          <cell r="Q20"/>
          <cell r="R20" t="str">
            <v>91699046782</v>
          </cell>
          <cell r="S20" t="str">
            <v>AHORROS</v>
          </cell>
          <cell r="T20" t="str">
            <v>BANCOLOMBIA</v>
          </cell>
          <cell r="U20" t="str">
            <v>4.35</v>
          </cell>
          <cell r="V20" t="str">
            <v>SANITAS</v>
          </cell>
          <cell r="W20" t="str">
            <v>SURA</v>
          </cell>
          <cell r="X20" t="str">
            <v>PORVENIR</v>
          </cell>
          <cell r="Y20" t="str">
            <v>CAJAMAG</v>
          </cell>
          <cell r="Z20" t="str">
            <v>PROTECCION</v>
          </cell>
          <cell r="AA20">
            <v>43853</v>
          </cell>
          <cell r="AB20"/>
          <cell r="AC20">
            <v>-44475</v>
          </cell>
          <cell r="AD20" t="str">
            <v>CENTRAL</v>
          </cell>
          <cell r="AE20" t="str">
            <v>TRABAJADOR OFICIAL</v>
          </cell>
          <cell r="AF20" t="str">
            <v>SUBGERENCIA GESTION COMERCIAL Y SERVICIO AL CIUDADANO</v>
          </cell>
          <cell r="AG20" t="str">
            <v>N-A</v>
          </cell>
        </row>
        <row r="21">
          <cell r="C21">
            <v>7601662</v>
          </cell>
          <cell r="D21" t="str">
            <v>MESTRE</v>
          </cell>
          <cell r="E21" t="str">
            <v>VIVES</v>
          </cell>
          <cell r="F21" t="str">
            <v>ANULFO</v>
          </cell>
          <cell r="G21" t="str">
            <v>JOSE</v>
          </cell>
          <cell r="H21" t="str">
            <v>ANULFO JOSE MESTRE VIVES</v>
          </cell>
          <cell r="I21"/>
          <cell r="J21">
            <v>3014001529</v>
          </cell>
          <cell r="K21" t="str">
            <v>anulfojosemestrevives@hotmail.com</v>
          </cell>
          <cell r="L21" t="str">
            <v>MZ C CASA 16 CONJUNTO BUENA VISTA</v>
          </cell>
          <cell r="M21" t="str">
            <v>CONDUCTOR</v>
          </cell>
          <cell r="N21" t="str">
            <v>03</v>
          </cell>
          <cell r="O21">
            <v>487</v>
          </cell>
          <cell r="P21">
            <v>1995035</v>
          </cell>
          <cell r="Q21"/>
          <cell r="R21" t="str">
            <v>255162273</v>
          </cell>
          <cell r="S21" t="str">
            <v>AHORROS</v>
          </cell>
          <cell r="T21" t="str">
            <v>BBVA</v>
          </cell>
          <cell r="U21" t="str">
            <v>4.35</v>
          </cell>
          <cell r="V21" t="str">
            <v>SALUD TOTAL</v>
          </cell>
          <cell r="W21" t="str">
            <v>SURA</v>
          </cell>
          <cell r="X21" t="str">
            <v>PORVENIR</v>
          </cell>
          <cell r="Y21" t="str">
            <v>CAJAMAG</v>
          </cell>
          <cell r="Z21" t="str">
            <v>PORVENIR</v>
          </cell>
          <cell r="AA21">
            <v>43860</v>
          </cell>
          <cell r="AB21"/>
          <cell r="AC21">
            <v>-44475</v>
          </cell>
          <cell r="AD21" t="str">
            <v>CENTRAL</v>
          </cell>
          <cell r="AE21" t="str">
            <v>TRABAJADOR OFICIAL</v>
          </cell>
          <cell r="AF21" t="str">
            <v>SUBGERENCIA OPERACIÓN DE OTROS SERVICIOS</v>
          </cell>
          <cell r="AG21" t="str">
            <v>DIRECCION ACTIVIDADES COMPLEMENTARIAS Y SERVICIOS NO REGULADOS</v>
          </cell>
        </row>
        <row r="22">
          <cell r="C22">
            <v>7634292</v>
          </cell>
          <cell r="D22" t="str">
            <v>PAEZ</v>
          </cell>
          <cell r="E22" t="str">
            <v>CANTILLO</v>
          </cell>
          <cell r="F22" t="str">
            <v>CARLOS</v>
          </cell>
          <cell r="G22" t="str">
            <v>ENRIQUE</v>
          </cell>
          <cell r="H22" t="str">
            <v>CARLOS ENRIQUE PAEZ CANTILLO</v>
          </cell>
          <cell r="I22"/>
          <cell r="J22">
            <v>3015155933</v>
          </cell>
          <cell r="K22" t="str">
            <v>carlos.paez.c@gmail.com</v>
          </cell>
          <cell r="L22" t="str">
            <v>CALLE 44B #30-50 CASA 1 ANDREA CAROLINA</v>
          </cell>
          <cell r="M22" t="str">
            <v>SECRETARIO GENERAL</v>
          </cell>
          <cell r="N22" t="str">
            <v>03</v>
          </cell>
          <cell r="O22" t="str">
            <v>054</v>
          </cell>
          <cell r="P22">
            <v>10479728</v>
          </cell>
          <cell r="Q22"/>
          <cell r="R22" t="str">
            <v>007172011600</v>
          </cell>
          <cell r="S22" t="str">
            <v>AHORROS</v>
          </cell>
          <cell r="T22" t="str">
            <v>COLPATRIA</v>
          </cell>
          <cell r="U22" t="str">
            <v>4.35</v>
          </cell>
          <cell r="V22" t="str">
            <v>SANITAS</v>
          </cell>
          <cell r="W22" t="str">
            <v>SURA</v>
          </cell>
          <cell r="X22" t="str">
            <v>COLPENSIONES</v>
          </cell>
          <cell r="Y22" t="str">
            <v>CAJAMAG</v>
          </cell>
          <cell r="Z22" t="str">
            <v>PROTECCION</v>
          </cell>
          <cell r="AA22">
            <v>43871</v>
          </cell>
          <cell r="AB22" t="str">
            <v>NO APLICA</v>
          </cell>
          <cell r="AC22"/>
          <cell r="AD22" t="str">
            <v>CENTRAL</v>
          </cell>
          <cell r="AE22" t="str">
            <v>LIBRE NOMBRAMIENTO</v>
          </cell>
          <cell r="AF22" t="str">
            <v>SECRETARIA GENERAL</v>
          </cell>
          <cell r="AG22" t="str">
            <v>N-A</v>
          </cell>
        </row>
        <row r="23">
          <cell r="C23">
            <v>53122200</v>
          </cell>
          <cell r="D23" t="str">
            <v>CEPEDA</v>
          </cell>
          <cell r="E23" t="str">
            <v>CONGOTE</v>
          </cell>
          <cell r="F23" t="str">
            <v>JULIANA</v>
          </cell>
          <cell r="G23" t="str">
            <v>MARIA</v>
          </cell>
          <cell r="H23" t="str">
            <v>JULIANA MARIA CEPEDA CONGOTE</v>
          </cell>
          <cell r="I23"/>
          <cell r="J23">
            <v>3175404917</v>
          </cell>
          <cell r="K23" t="str">
            <v>jumaceco@gmail.com</v>
          </cell>
          <cell r="L23" t="str">
            <v>CALLE 5 N° 11 62 CIENAGA MAGDALENA</v>
          </cell>
          <cell r="M23" t="str">
            <v>JEFE DE OFICINA ASESORA DE COMUNICACIONES</v>
          </cell>
          <cell r="N23" t="str">
            <v>02</v>
          </cell>
          <cell r="O23">
            <v>115</v>
          </cell>
          <cell r="P23">
            <v>6714000</v>
          </cell>
          <cell r="Q23"/>
          <cell r="R23" t="str">
            <v>0550488413346724</v>
          </cell>
          <cell r="S23" t="str">
            <v>AHORROS</v>
          </cell>
          <cell r="T23" t="str">
            <v>Davivienda</v>
          </cell>
          <cell r="U23" t="str">
            <v>4.35</v>
          </cell>
          <cell r="V23" t="str">
            <v xml:space="preserve">NUEVA E.P.S </v>
          </cell>
          <cell r="W23" t="str">
            <v>SURA</v>
          </cell>
          <cell r="X23" t="str">
            <v>PORVENIR</v>
          </cell>
          <cell r="Y23" t="str">
            <v>CAJAMAG</v>
          </cell>
          <cell r="Z23" t="str">
            <v>PROTECCION</v>
          </cell>
          <cell r="AA23">
            <v>44075</v>
          </cell>
          <cell r="AB23" t="str">
            <v>NO APLICA</v>
          </cell>
          <cell r="AC23"/>
          <cell r="AD23" t="str">
            <v>CENTRAL</v>
          </cell>
          <cell r="AE23" t="str">
            <v>LIBRE NOMBRAMIENTO</v>
          </cell>
          <cell r="AF23" t="str">
            <v>OFICINA  ASESORA COMUNICACIONES</v>
          </cell>
          <cell r="AG23" t="str">
            <v>N-A</v>
          </cell>
        </row>
        <row r="24">
          <cell r="C24">
            <v>50925587</v>
          </cell>
          <cell r="D24" t="str">
            <v>GARCES</v>
          </cell>
          <cell r="E24" t="str">
            <v>ESPITIA</v>
          </cell>
          <cell r="F24" t="str">
            <v>DIELA</v>
          </cell>
          <cell r="G24" t="str">
            <v>PATRICIA</v>
          </cell>
          <cell r="H24" t="str">
            <v>DIELA PATRICIA GARCES ESPITIA</v>
          </cell>
          <cell r="I24"/>
          <cell r="J24">
            <v>3015259809</v>
          </cell>
          <cell r="K24" t="str">
            <v>dielapg@gmail.com</v>
          </cell>
          <cell r="L24" t="str">
            <v>DIOGONAL 32 N° 14-20 SAN PEDRO ALEJANDRINO</v>
          </cell>
          <cell r="M24" t="str">
            <v>JEFE DE OFICINA ASESORA DE ASUNTOS JURIDICOS Y CONTRATACIÓN</v>
          </cell>
          <cell r="N24" t="str">
            <v>03</v>
          </cell>
          <cell r="O24">
            <v>115</v>
          </cell>
          <cell r="P24">
            <v>8250000</v>
          </cell>
          <cell r="Q24"/>
          <cell r="R24" t="str">
            <v>0550117100005323</v>
          </cell>
          <cell r="S24" t="str">
            <v>AHORROS</v>
          </cell>
          <cell r="T24" t="str">
            <v>Davivienda</v>
          </cell>
          <cell r="U24" t="str">
            <v>4.35</v>
          </cell>
          <cell r="V24" t="str">
            <v>SALUD TOTAL</v>
          </cell>
          <cell r="W24" t="str">
            <v>SURA</v>
          </cell>
          <cell r="X24" t="str">
            <v>PORVENIR</v>
          </cell>
          <cell r="Y24" t="str">
            <v>CAJAMAG</v>
          </cell>
          <cell r="Z24" t="str">
            <v>PORVENIR</v>
          </cell>
          <cell r="AA24">
            <v>43881</v>
          </cell>
          <cell r="AB24" t="str">
            <v>NO APLICA</v>
          </cell>
          <cell r="AC24"/>
          <cell r="AD24" t="str">
            <v>CENTRAL</v>
          </cell>
          <cell r="AE24" t="str">
            <v>LIBRE NOMBRAMIENTO</v>
          </cell>
          <cell r="AF24" t="str">
            <v>OFICINA DE ASUNTOS JURIDICOS Y CONTRATACION</v>
          </cell>
          <cell r="AG24" t="str">
            <v>N-A</v>
          </cell>
        </row>
        <row r="25">
          <cell r="C25">
            <v>1082887034</v>
          </cell>
          <cell r="D25" t="str">
            <v>LOZANO</v>
          </cell>
          <cell r="E25" t="str">
            <v>SANTANA</v>
          </cell>
          <cell r="F25" t="str">
            <v>LUIS</v>
          </cell>
          <cell r="G25" t="str">
            <v>GABRIEL</v>
          </cell>
          <cell r="H25" t="str">
            <v>LUIS GABRIEL LOZANO SANTANA</v>
          </cell>
          <cell r="I25"/>
          <cell r="J25">
            <v>3012370178</v>
          </cell>
          <cell r="K25" t="str">
            <v>luisg.lozanos@gmail.com</v>
          </cell>
          <cell r="L25" t="str">
            <v>MZA 61 CASA 11 CIUDADELA 29 DE JULIO</v>
          </cell>
          <cell r="M25" t="str">
            <v>PROFESIONAL ESPECIALIZADO</v>
          </cell>
          <cell r="N25"/>
          <cell r="O25"/>
          <cell r="P25">
            <v>4984621</v>
          </cell>
          <cell r="Q25"/>
          <cell r="R25" t="str">
            <v>51641549758</v>
          </cell>
          <cell r="S25" t="str">
            <v>AHORROS</v>
          </cell>
          <cell r="T25" t="str">
            <v>BANCOLOMBIA</v>
          </cell>
          <cell r="U25" t="str">
            <v>.522</v>
          </cell>
          <cell r="V25" t="str">
            <v>SANITAS</v>
          </cell>
          <cell r="W25" t="str">
            <v>SURA</v>
          </cell>
          <cell r="X25" t="str">
            <v>PROTECCION</v>
          </cell>
          <cell r="Y25" t="str">
            <v>CAJAMAG</v>
          </cell>
          <cell r="Z25" t="str">
            <v>PROTECCION</v>
          </cell>
          <cell r="AA25">
            <v>43886</v>
          </cell>
          <cell r="AB25"/>
          <cell r="AC25">
            <v>-44475</v>
          </cell>
          <cell r="AD25" t="str">
            <v>CENTRAL</v>
          </cell>
          <cell r="AE25" t="str">
            <v>TRABAJADOR OFICIAL</v>
          </cell>
          <cell r="AF25" t="str">
            <v>SECRETARIA GENERAL</v>
          </cell>
          <cell r="AG25" t="str">
            <v>N-A</v>
          </cell>
        </row>
        <row r="26">
          <cell r="C26">
            <v>1102831865</v>
          </cell>
          <cell r="D26" t="str">
            <v>CONTRERAS</v>
          </cell>
          <cell r="E26" t="str">
            <v>VERBEL</v>
          </cell>
          <cell r="F26" t="str">
            <v>ADALBERTO</v>
          </cell>
          <cell r="G26" t="str">
            <v>MANUEL</v>
          </cell>
          <cell r="H26" t="str">
            <v>ADALBERTO MANUEL CONTRERAS VERBEL</v>
          </cell>
          <cell r="I26"/>
          <cell r="J26">
            <v>3113036510</v>
          </cell>
          <cell r="K26" t="str">
            <v>adalbertoc1105@hotmail.com</v>
          </cell>
          <cell r="L26" t="str">
            <v>CALLE 30 NO. 2-86 APTO 204 MANZANARES</v>
          </cell>
          <cell r="M26" t="str">
            <v>PROFESIONAL UNIVERSITARIO</v>
          </cell>
          <cell r="N26" t="str">
            <v>02</v>
          </cell>
          <cell r="O26">
            <v>219</v>
          </cell>
          <cell r="P26">
            <v>3475432</v>
          </cell>
          <cell r="Q26"/>
          <cell r="R26" t="str">
            <v>50679937861</v>
          </cell>
          <cell r="S26" t="str">
            <v>AHORROS</v>
          </cell>
          <cell r="T26" t="str">
            <v>BANCOLOMBIA</v>
          </cell>
          <cell r="U26" t="str">
            <v>.522</v>
          </cell>
          <cell r="V26" t="str">
            <v xml:space="preserve">NUEVA E.P.S </v>
          </cell>
          <cell r="W26" t="str">
            <v>SURA</v>
          </cell>
          <cell r="X26" t="str">
            <v>COLPENSIONES</v>
          </cell>
          <cell r="Y26" t="str">
            <v>CAJAMAG</v>
          </cell>
          <cell r="Z26" t="str">
            <v>PROTECCION</v>
          </cell>
          <cell r="AA26">
            <v>43991</v>
          </cell>
          <cell r="AB26"/>
          <cell r="AC26">
            <v>-44475</v>
          </cell>
          <cell r="AD26" t="str">
            <v>CENTRAL</v>
          </cell>
          <cell r="AE26" t="str">
            <v>TRABAJADOR OFICIAL</v>
          </cell>
          <cell r="AF26" t="str">
            <v>OFICINA DE PLANEACION ESTRATEGICA Y GESTION REGULATORIA</v>
          </cell>
          <cell r="AG26" t="str">
            <v>N-A</v>
          </cell>
        </row>
        <row r="27">
          <cell r="C27">
            <v>30665190</v>
          </cell>
          <cell r="D27" t="str">
            <v>ALVAREZ</v>
          </cell>
          <cell r="E27" t="str">
            <v>GARI</v>
          </cell>
          <cell r="F27" t="str">
            <v>MIRIAM</v>
          </cell>
          <cell r="G27" t="str">
            <v>BERTILDA</v>
          </cell>
          <cell r="H27" t="str">
            <v>MIRIAM BERTILDA ALVAREZ GARI</v>
          </cell>
          <cell r="I27"/>
          <cell r="J27">
            <v>3008372484</v>
          </cell>
          <cell r="K27" t="str">
            <v>myrigari@gmail.com</v>
          </cell>
          <cell r="L27" t="str">
            <v>CALL 29E NO: 14ª – 30 TORRE 1 APTO 603 EL MAYOR</v>
          </cell>
          <cell r="M27" t="str">
            <v>JEFE DE OFICINA DE PLANEACIÓN ESTRATEGICA Y GESTIÓN REGULATORIA</v>
          </cell>
          <cell r="N27" t="str">
            <v>03</v>
          </cell>
          <cell r="O27">
            <v>115</v>
          </cell>
          <cell r="P27">
            <v>8250000</v>
          </cell>
          <cell r="Q27"/>
          <cell r="R27" t="str">
            <v>47710602359</v>
          </cell>
          <cell r="S27" t="str">
            <v>AHORROS</v>
          </cell>
          <cell r="T27" t="str">
            <v>BANCOLOMBIA</v>
          </cell>
          <cell r="U27" t="str">
            <v>2.436</v>
          </cell>
          <cell r="V27" t="str">
            <v>SANITAS</v>
          </cell>
          <cell r="W27" t="str">
            <v>SURA</v>
          </cell>
          <cell r="X27" t="str">
            <v>PROTECCION</v>
          </cell>
          <cell r="Y27" t="str">
            <v>CAJAMAG</v>
          </cell>
          <cell r="Z27" t="str">
            <v>PROTECCION</v>
          </cell>
          <cell r="AA27">
            <v>44075</v>
          </cell>
          <cell r="AB27" t="str">
            <v>NO APLICA</v>
          </cell>
          <cell r="AC27"/>
          <cell r="AD27" t="str">
            <v>CENTRAL</v>
          </cell>
          <cell r="AE27" t="str">
            <v>LIBRE NOMBRAMIENTO</v>
          </cell>
          <cell r="AF27" t="str">
            <v>OFICINA DE PLANEACION ESTRATEGICA Y GESTION REGULATORIA</v>
          </cell>
          <cell r="AG27" t="str">
            <v>N-A</v>
          </cell>
        </row>
        <row r="28">
          <cell r="C28">
            <v>7142609</v>
          </cell>
          <cell r="D28" t="str">
            <v>GRANADOS</v>
          </cell>
          <cell r="E28" t="str">
            <v>MENDOZA</v>
          </cell>
          <cell r="F28" t="str">
            <v>DAGOBERTO</v>
          </cell>
          <cell r="G28"/>
          <cell r="H28" t="str">
            <v>DAGOBERTO GRANADOS MENDOZA</v>
          </cell>
          <cell r="I28"/>
          <cell r="J28">
            <v>3017541040</v>
          </cell>
          <cell r="K28" t="str">
            <v>dagogranados@hotmail.com</v>
          </cell>
          <cell r="L28" t="str">
            <v>CALLE 9 N°16A41C5 CONJUNTO CAMPO ALEGRE</v>
          </cell>
          <cell r="M28" t="str">
            <v>PROFESIONAL UNIVERSITARIO</v>
          </cell>
          <cell r="N28" t="str">
            <v>02</v>
          </cell>
          <cell r="O28">
            <v>219</v>
          </cell>
          <cell r="P28">
            <v>3475432</v>
          </cell>
          <cell r="Q28"/>
          <cell r="R28" t="str">
            <v>91611900541</v>
          </cell>
          <cell r="S28" t="str">
            <v>AHORROS</v>
          </cell>
          <cell r="T28" t="str">
            <v>BANCOLOMBIA</v>
          </cell>
          <cell r="U28" t="str">
            <v>4.35</v>
          </cell>
          <cell r="V28" t="str">
            <v xml:space="preserve">NUEVA E.P.S </v>
          </cell>
          <cell r="W28" t="str">
            <v>SURA</v>
          </cell>
          <cell r="X28" t="str">
            <v>PROTECCION</v>
          </cell>
          <cell r="Y28" t="str">
            <v>CAJAMAG</v>
          </cell>
          <cell r="Z28" t="str">
            <v>PROTECCION</v>
          </cell>
          <cell r="AA28">
            <v>44048</v>
          </cell>
          <cell r="AB28">
            <v>44231</v>
          </cell>
          <cell r="AC28">
            <v>-244</v>
          </cell>
          <cell r="AD28" t="str">
            <v>ACUEDUCTO Y ALC</v>
          </cell>
          <cell r="AE28" t="str">
            <v>TRABAJADOR OFICIAL</v>
          </cell>
          <cell r="AF28" t="str">
            <v>SECRETARIA GENERAL</v>
          </cell>
          <cell r="AG28" t="str">
            <v>N-A</v>
          </cell>
        </row>
        <row r="29">
          <cell r="C29">
            <v>1082917858</v>
          </cell>
          <cell r="D29" t="str">
            <v>TORRES</v>
          </cell>
          <cell r="E29" t="str">
            <v>GALVIS</v>
          </cell>
          <cell r="F29" t="str">
            <v>YULITZA</v>
          </cell>
          <cell r="G29" t="str">
            <v>DEL CARMEN</v>
          </cell>
          <cell r="H29" t="str">
            <v>YULITZA DEL CARMEN TORRES GALVIS</v>
          </cell>
          <cell r="I29"/>
          <cell r="J29">
            <v>3173042517</v>
          </cell>
          <cell r="K29" t="str">
            <v>torresgyulitza@gmail.com</v>
          </cell>
          <cell r="L29" t="str">
            <v>MANZANA 58B CASA 13 CIUDADELA 29 DE JULIO</v>
          </cell>
          <cell r="M29" t="str">
            <v>PROFESIONAL UNIVERSITARIO</v>
          </cell>
          <cell r="N29" t="str">
            <v>02</v>
          </cell>
          <cell r="O29">
            <v>219</v>
          </cell>
          <cell r="P29">
            <v>3475432</v>
          </cell>
          <cell r="Q29"/>
          <cell r="R29" t="str">
            <v>91684985081</v>
          </cell>
          <cell r="S29" t="str">
            <v>AHORROS</v>
          </cell>
          <cell r="T29" t="str">
            <v>BANCOLOMBIA</v>
          </cell>
          <cell r="U29" t="str">
            <v>2.436</v>
          </cell>
          <cell r="V29" t="str">
            <v>MUTUAL SER</v>
          </cell>
          <cell r="W29" t="str">
            <v>SURA</v>
          </cell>
          <cell r="X29" t="str">
            <v>PORVENIR</v>
          </cell>
          <cell r="Y29" t="str">
            <v>CAJAMAG</v>
          </cell>
          <cell r="Z29" t="str">
            <v>FONDO NACIONAL DEL AHORRO</v>
          </cell>
          <cell r="AA29">
            <v>44075</v>
          </cell>
          <cell r="AB29">
            <v>44377</v>
          </cell>
          <cell r="AC29">
            <v>-98</v>
          </cell>
          <cell r="AD29" t="str">
            <v>CENTRAL</v>
          </cell>
          <cell r="AE29" t="str">
            <v>TRABAJADOR OFICIAL</v>
          </cell>
          <cell r="AF29" t="str">
            <v>SUBGERENCIA CORPORATIVA</v>
          </cell>
          <cell r="AG29" t="str">
            <v>DIRECCION DE CAPITAL HUMANO</v>
          </cell>
        </row>
        <row r="30">
          <cell r="C30">
            <v>40953545</v>
          </cell>
          <cell r="D30" t="str">
            <v>ROBLES</v>
          </cell>
          <cell r="E30" t="str">
            <v>VARGAS</v>
          </cell>
          <cell r="F30" t="str">
            <v>YORYELIS</v>
          </cell>
          <cell r="G30" t="str">
            <v>MILENA</v>
          </cell>
          <cell r="H30" t="str">
            <v>YORYELIS MILENA ROBLES VARGAS</v>
          </cell>
          <cell r="I30"/>
          <cell r="J30">
            <v>3155231477</v>
          </cell>
          <cell r="K30" t="str">
            <v>yoryelisrobles1984@gmail.com</v>
          </cell>
          <cell r="L30" t="str">
            <v>MZ 1 CASA 6 FILADELFIA SEGUNDO PISO</v>
          </cell>
          <cell r="M30" t="str">
            <v>TECNICO ADMINISTRATIVO</v>
          </cell>
          <cell r="N30" t="str">
            <v>01</v>
          </cell>
          <cell r="O30">
            <v>367</v>
          </cell>
          <cell r="P30">
            <v>1849846</v>
          </cell>
          <cell r="Q30"/>
          <cell r="R30" t="str">
            <v>0550488405062412</v>
          </cell>
          <cell r="S30" t="str">
            <v>AHORROS</v>
          </cell>
          <cell r="T30" t="str">
            <v>Davivienda</v>
          </cell>
          <cell r="U30" t="str">
            <v>2.436</v>
          </cell>
          <cell r="V30" t="str">
            <v>SANITAS</v>
          </cell>
          <cell r="W30" t="str">
            <v>SURA</v>
          </cell>
          <cell r="X30" t="str">
            <v>PORVENIR</v>
          </cell>
          <cell r="Y30" t="str">
            <v>CAJAMAG</v>
          </cell>
          <cell r="Z30" t="str">
            <v>PROTECCION</v>
          </cell>
          <cell r="AA30">
            <v>44075</v>
          </cell>
          <cell r="AB30">
            <v>44377</v>
          </cell>
          <cell r="AC30">
            <v>-98</v>
          </cell>
          <cell r="AD30" t="str">
            <v>CENTRAL</v>
          </cell>
          <cell r="AE30" t="str">
            <v>TRABAJADOR OFICIAL</v>
          </cell>
          <cell r="AF30" t="str">
            <v>GERENCIA</v>
          </cell>
          <cell r="AG30" t="str">
            <v>N-A</v>
          </cell>
        </row>
        <row r="31">
          <cell r="C31">
            <v>1082927382</v>
          </cell>
          <cell r="D31" t="str">
            <v>VILARDY</v>
          </cell>
          <cell r="E31" t="str">
            <v>VEGA</v>
          </cell>
          <cell r="F31" t="str">
            <v>YOJANA</v>
          </cell>
          <cell r="G31" t="str">
            <v>PAOLA</v>
          </cell>
          <cell r="H31" t="str">
            <v>YOJANA PAOLA VILARDY VEGA</v>
          </cell>
          <cell r="I31"/>
          <cell r="J31">
            <v>3017903123</v>
          </cell>
          <cell r="K31" t="str">
            <v>yoha.vilardy@gmail.com</v>
          </cell>
          <cell r="L31" t="str">
            <v>MANZANA 3 CASA 23 URB. EL PARQUE</v>
          </cell>
          <cell r="M31" t="str">
            <v>TECNICO ADMINISTRATIVO</v>
          </cell>
          <cell r="N31" t="str">
            <v>01</v>
          </cell>
          <cell r="O31">
            <v>367</v>
          </cell>
          <cell r="P31">
            <v>1849846</v>
          </cell>
          <cell r="Q31"/>
          <cell r="R31" t="str">
            <v>0550117300063403</v>
          </cell>
          <cell r="S31" t="str">
            <v>AHORROS</v>
          </cell>
          <cell r="T31" t="str">
            <v>Davivienda</v>
          </cell>
          <cell r="U31" t="str">
            <v>.522</v>
          </cell>
          <cell r="V31" t="str">
            <v>SANITAS</v>
          </cell>
          <cell r="W31" t="str">
            <v>SURA</v>
          </cell>
          <cell r="X31" t="str">
            <v>PORVENIR</v>
          </cell>
          <cell r="Y31" t="str">
            <v>CAJAMAG</v>
          </cell>
          <cell r="Z31" t="str">
            <v>PROTECCION</v>
          </cell>
          <cell r="AA31">
            <v>44075</v>
          </cell>
          <cell r="AB31">
            <v>44377</v>
          </cell>
          <cell r="AC31">
            <v>-98</v>
          </cell>
          <cell r="AD31" t="str">
            <v>ACUEDUCTO Y ALC</v>
          </cell>
          <cell r="AE31" t="str">
            <v>TRABAJADOR OFICIAL</v>
          </cell>
          <cell r="AF31" t="str">
            <v>SUBGERENCIA GESTION COMERCIAL Y SERVICIO AL CIUDADANO</v>
          </cell>
          <cell r="AG31" t="str">
            <v>N-A</v>
          </cell>
        </row>
        <row r="32">
          <cell r="C32">
            <v>1083007072</v>
          </cell>
          <cell r="D32" t="str">
            <v>JIMENEZ</v>
          </cell>
          <cell r="E32" t="str">
            <v>LACERA</v>
          </cell>
          <cell r="F32" t="str">
            <v>YISETH</v>
          </cell>
          <cell r="G32" t="str">
            <v>CAROLINA</v>
          </cell>
          <cell r="H32" t="str">
            <v>YISETH CAROLINA JIMENEZ LACERA</v>
          </cell>
          <cell r="I32"/>
          <cell r="J32">
            <v>3022217383</v>
          </cell>
          <cell r="K32" t="str">
            <v>yise.jimenez.lacera@gmail.com</v>
          </cell>
          <cell r="L32" t="str">
            <v>MZ T CASA 12 VILLAS DE ALEJANDRIA</v>
          </cell>
          <cell r="M32" t="str">
            <v>PROFESIONAL UNIVERSITARIO</v>
          </cell>
          <cell r="N32" t="str">
            <v>02</v>
          </cell>
          <cell r="O32">
            <v>219</v>
          </cell>
          <cell r="P32">
            <v>3475432</v>
          </cell>
          <cell r="Q32"/>
          <cell r="R32" t="str">
            <v>270102614081</v>
          </cell>
          <cell r="S32" t="str">
            <v>AHORROS</v>
          </cell>
          <cell r="T32" t="str">
            <v>Bancoomeva</v>
          </cell>
          <cell r="U32" t="str">
            <v>4.35</v>
          </cell>
          <cell r="V32" t="str">
            <v xml:space="preserve">NUEVA E.P.S </v>
          </cell>
          <cell r="W32" t="str">
            <v>SURA</v>
          </cell>
          <cell r="X32" t="str">
            <v>PROTECCION</v>
          </cell>
          <cell r="Y32" t="str">
            <v>CAJAMAG</v>
          </cell>
          <cell r="Z32" t="str">
            <v>FONDO NACIONAL DEL AHORRO</v>
          </cell>
          <cell r="AA32">
            <v>44075</v>
          </cell>
          <cell r="AB32">
            <v>44377</v>
          </cell>
          <cell r="AC32">
            <v>-98</v>
          </cell>
          <cell r="AD32" t="str">
            <v>ACUEDUCTO Y ALC</v>
          </cell>
          <cell r="AE32" t="str">
            <v>TRABAJADOR OFICIAL</v>
          </cell>
          <cell r="AF32" t="str">
            <v>OFICINA  ASESORA COMUNICACIONES</v>
          </cell>
          <cell r="AG32" t="str">
            <v>N-A</v>
          </cell>
        </row>
        <row r="33">
          <cell r="C33">
            <v>1082870510</v>
          </cell>
          <cell r="D33" t="str">
            <v>CEBALLOS</v>
          </cell>
          <cell r="E33" t="str">
            <v>PINTO</v>
          </cell>
          <cell r="F33" t="str">
            <v>YEISON</v>
          </cell>
          <cell r="G33" t="str">
            <v>YESITH</v>
          </cell>
          <cell r="H33" t="str">
            <v>YEISON YESITH CEBALLOS PINTO</v>
          </cell>
          <cell r="I33"/>
          <cell r="J33">
            <v>3046207440</v>
          </cell>
          <cell r="K33" t="str">
            <v>jceballos.ac@gmail.com</v>
          </cell>
          <cell r="L33" t="str">
            <v>CARRERA 19B # 10-260 CASA BONDA</v>
          </cell>
          <cell r="M33" t="str">
            <v>OPERARIO- INSPECTOR DE DESVIACIONES</v>
          </cell>
          <cell r="N33" t="str">
            <v>01</v>
          </cell>
          <cell r="O33">
            <v>487</v>
          </cell>
          <cell r="P33">
            <v>1150932</v>
          </cell>
          <cell r="Q33">
            <v>200000</v>
          </cell>
          <cell r="R33">
            <v>564758423</v>
          </cell>
          <cell r="S33" t="str">
            <v>AHORROS</v>
          </cell>
          <cell r="T33" t="str">
            <v>Banco de Bogotá</v>
          </cell>
          <cell r="U33" t="str">
            <v>4.35</v>
          </cell>
          <cell r="V33" t="str">
            <v>SALUD TOTAL</v>
          </cell>
          <cell r="W33" t="str">
            <v>SURA</v>
          </cell>
          <cell r="X33" t="str">
            <v>PORVENIR</v>
          </cell>
          <cell r="Y33" t="str">
            <v>CAJAMAG</v>
          </cell>
          <cell r="Z33" t="str">
            <v>PROTECCION</v>
          </cell>
          <cell r="AA33">
            <v>44075</v>
          </cell>
          <cell r="AB33">
            <v>44377</v>
          </cell>
          <cell r="AC33">
            <v>-98</v>
          </cell>
          <cell r="AD33" t="str">
            <v>ACUEDUCTO Y ALC</v>
          </cell>
          <cell r="AE33" t="str">
            <v>TRABAJADOR OFICIAL</v>
          </cell>
          <cell r="AF33" t="str">
            <v>SUBGERENCIA GESTION COMERCIAL Y SERVICIO AL CIUDADANO</v>
          </cell>
          <cell r="AG33" t="str">
            <v>N-A</v>
          </cell>
        </row>
        <row r="34">
          <cell r="C34">
            <v>85471996</v>
          </cell>
          <cell r="D34" t="str">
            <v>RODRIGUEZ</v>
          </cell>
          <cell r="E34" t="str">
            <v>OLIVEROS</v>
          </cell>
          <cell r="F34" t="str">
            <v>YEIMY</v>
          </cell>
          <cell r="G34" t="str">
            <v>TOMAS</v>
          </cell>
          <cell r="H34" t="str">
            <v>YEIMY TOMAS RODRIGUEZ OLIVEROS</v>
          </cell>
          <cell r="I34"/>
          <cell r="J34">
            <v>3015833087</v>
          </cell>
          <cell r="K34" t="str">
            <v>yeimyrodriguez189@gmail.com</v>
          </cell>
          <cell r="L34" t="str">
            <v>CALLE 36 CR-19 COLINA DEL PANDO</v>
          </cell>
          <cell r="M34" t="str">
            <v>OPERARIO - DISTRIBUCIÓN</v>
          </cell>
          <cell r="N34" t="str">
            <v>02</v>
          </cell>
          <cell r="O34">
            <v>487</v>
          </cell>
          <cell r="P34">
            <v>1505801</v>
          </cell>
          <cell r="Q34">
            <v>0</v>
          </cell>
          <cell r="R34" t="str">
            <v>0570117370075162</v>
          </cell>
          <cell r="S34" t="str">
            <v>AHORROS</v>
          </cell>
          <cell r="T34" t="str">
            <v>Davivienda</v>
          </cell>
          <cell r="U34" t="str">
            <v>4.35</v>
          </cell>
          <cell r="V34" t="str">
            <v>SALUD TOTAL</v>
          </cell>
          <cell r="W34" t="str">
            <v>SURA</v>
          </cell>
          <cell r="X34" t="str">
            <v>PORVENIR</v>
          </cell>
          <cell r="Y34" t="str">
            <v>CAJAMAG</v>
          </cell>
          <cell r="Z34" t="str">
            <v>PROTECCION</v>
          </cell>
          <cell r="AA34">
            <v>44075</v>
          </cell>
          <cell r="AB34">
            <v>44377</v>
          </cell>
          <cell r="AC34">
            <v>-98</v>
          </cell>
          <cell r="AD34" t="str">
            <v>ACUEDUCTO Y ALC</v>
          </cell>
          <cell r="AE34" t="str">
            <v>TRABAJADOR OFICIAL</v>
          </cell>
          <cell r="AF34" t="str">
            <v xml:space="preserve">SUBGERENCIA ACUEDUCTO Y ALCANTARILLADO </v>
          </cell>
          <cell r="AG34" t="str">
            <v>DIRECCION DE ACUEDUCTO</v>
          </cell>
        </row>
        <row r="35">
          <cell r="C35">
            <v>1124037421</v>
          </cell>
          <cell r="D35" t="str">
            <v>CONTRERAS</v>
          </cell>
          <cell r="E35" t="str">
            <v>SAYAS</v>
          </cell>
          <cell r="F35" t="str">
            <v>YASMIN</v>
          </cell>
          <cell r="G35" t="str">
            <v>DEL CARMEN</v>
          </cell>
          <cell r="H35" t="str">
            <v>YASMIN DEL CARMEN CONTRERAS SAYAS</v>
          </cell>
          <cell r="I35"/>
          <cell r="J35">
            <v>3135833981</v>
          </cell>
          <cell r="K35" t="str">
            <v>yasmincontreras92@gmail.com</v>
          </cell>
          <cell r="L35" t="str">
            <v>CALLE 43 # 31-48 TORRE 1 APTO 503 ALTOS DE SANTA CRUZ</v>
          </cell>
          <cell r="M35" t="str">
            <v>PROFESIONAL ESPECIALIZADO</v>
          </cell>
          <cell r="N35" t="str">
            <v>03</v>
          </cell>
          <cell r="O35">
            <v>222</v>
          </cell>
          <cell r="P35">
            <v>4236928</v>
          </cell>
          <cell r="Q35"/>
          <cell r="R35" t="str">
            <v>08368587967</v>
          </cell>
          <cell r="S35" t="str">
            <v>AHORROS</v>
          </cell>
          <cell r="T35" t="str">
            <v>BANCOLOMBIA</v>
          </cell>
          <cell r="U35" t="str">
            <v>4.35</v>
          </cell>
          <cell r="V35" t="str">
            <v>SANITAS</v>
          </cell>
          <cell r="W35" t="str">
            <v>SURA</v>
          </cell>
          <cell r="X35" t="str">
            <v>PORVENIR</v>
          </cell>
          <cell r="Y35" t="str">
            <v>CAJAMAG</v>
          </cell>
          <cell r="Z35" t="str">
            <v>PROTECCION</v>
          </cell>
          <cell r="AA35">
            <v>44075</v>
          </cell>
          <cell r="AB35">
            <v>44377</v>
          </cell>
          <cell r="AC35">
            <v>-98</v>
          </cell>
          <cell r="AD35" t="str">
            <v>ACUEDUCTO Y ALC</v>
          </cell>
          <cell r="AE35" t="str">
            <v>TRABAJADOR OFICIAL</v>
          </cell>
          <cell r="AF35" t="str">
            <v xml:space="preserve">SUBGERENCIA ACUEDUCTO Y ALCANTARILLADO </v>
          </cell>
          <cell r="AG35" t="str">
            <v>DIRECCION DE ALCANTARILLADO</v>
          </cell>
        </row>
        <row r="36">
          <cell r="C36">
            <v>1126904722</v>
          </cell>
          <cell r="D36" t="str">
            <v>JIMENEZ</v>
          </cell>
          <cell r="E36" t="str">
            <v>GOMEZ</v>
          </cell>
          <cell r="F36" t="str">
            <v>YAN</v>
          </cell>
          <cell r="G36" t="str">
            <v>DE JESUS</v>
          </cell>
          <cell r="H36" t="str">
            <v>YAN DE JESUS JIMENEZ GOMEZ</v>
          </cell>
          <cell r="I36"/>
          <cell r="J36">
            <v>3177210800</v>
          </cell>
          <cell r="K36" t="str">
            <v>yandejesusjimenez@gmail.com</v>
          </cell>
          <cell r="L36" t="str">
            <v>CALLE 40 #13 E 80- 13-80 MARIA EUGENIA</v>
          </cell>
          <cell r="M36" t="str">
            <v>OPERARIO- ( MICROMEDICIÓN )</v>
          </cell>
          <cell r="N36" t="str">
            <v>01</v>
          </cell>
          <cell r="O36">
            <v>487</v>
          </cell>
          <cell r="P36">
            <v>1150932</v>
          </cell>
          <cell r="Q36">
            <v>200000</v>
          </cell>
          <cell r="R36" t="str">
            <v>0550116100128424</v>
          </cell>
          <cell r="S36" t="str">
            <v>AHORROS</v>
          </cell>
          <cell r="T36" t="str">
            <v>Davivienda</v>
          </cell>
          <cell r="U36" t="str">
            <v>4.35</v>
          </cell>
          <cell r="V36" t="str">
            <v>SALUD TOTAL</v>
          </cell>
          <cell r="W36" t="str">
            <v>SURA</v>
          </cell>
          <cell r="X36" t="str">
            <v>PORVENIR</v>
          </cell>
          <cell r="Y36" t="str">
            <v>CAJAMAG</v>
          </cell>
          <cell r="Z36" t="str">
            <v>PROTECCION</v>
          </cell>
          <cell r="AA36">
            <v>44075</v>
          </cell>
          <cell r="AB36">
            <v>44377</v>
          </cell>
          <cell r="AC36">
            <v>-98</v>
          </cell>
          <cell r="AD36" t="str">
            <v>ACUEDUCTO Y ALC</v>
          </cell>
          <cell r="AE36" t="str">
            <v>TRABAJADOR OFICIAL</v>
          </cell>
          <cell r="AF36" t="str">
            <v>SUBGERENCIA GESTION COMERCIAL Y SERVICIO AL CIUDADANO</v>
          </cell>
          <cell r="AG36" t="str">
            <v>N-A</v>
          </cell>
        </row>
        <row r="37">
          <cell r="C37">
            <v>1082834381</v>
          </cell>
          <cell r="D37" t="str">
            <v>MONTAGUT</v>
          </cell>
          <cell r="E37" t="str">
            <v>ESCAMILLA</v>
          </cell>
          <cell r="F37" t="str">
            <v>YAMILE</v>
          </cell>
          <cell r="G37"/>
          <cell r="H37" t="str">
            <v>YAMILE MONTAGUT ESCAMILLA</v>
          </cell>
          <cell r="I37"/>
          <cell r="J37">
            <v>3004900549</v>
          </cell>
          <cell r="K37" t="str">
            <v>yamilemontagut@yahoo.com.co</v>
          </cell>
          <cell r="L37" t="str">
            <v>CALLE 26 # 43-69</v>
          </cell>
          <cell r="M37" t="str">
            <v>TECNICO ADMINISTRATIVO</v>
          </cell>
          <cell r="N37" t="str">
            <v>01</v>
          </cell>
          <cell r="O37">
            <v>367</v>
          </cell>
          <cell r="P37">
            <v>1849846</v>
          </cell>
          <cell r="Q37"/>
          <cell r="R37" t="str">
            <v>0488400264559</v>
          </cell>
          <cell r="S37" t="str">
            <v>AHORROS</v>
          </cell>
          <cell r="T37" t="str">
            <v>Davivienda</v>
          </cell>
          <cell r="U37" t="str">
            <v>2.436</v>
          </cell>
          <cell r="V37" t="str">
            <v>SALUD TOTAL</v>
          </cell>
          <cell r="W37" t="str">
            <v>SURA</v>
          </cell>
          <cell r="X37" t="str">
            <v>PORVENIR</v>
          </cell>
          <cell r="Y37" t="str">
            <v>CAJAMAG</v>
          </cell>
          <cell r="Z37" t="str">
            <v>PROTECCION</v>
          </cell>
          <cell r="AA37">
            <v>44075</v>
          </cell>
          <cell r="AB37">
            <v>44377</v>
          </cell>
          <cell r="AC37">
            <v>-98</v>
          </cell>
          <cell r="AD37" t="str">
            <v>CENTRAL</v>
          </cell>
          <cell r="AE37" t="str">
            <v>TRABAJADOR OFICIAL</v>
          </cell>
          <cell r="AF37" t="str">
            <v>SUBGERENCIA CORPORATIVA</v>
          </cell>
          <cell r="AG37" t="str">
            <v>DIRECCION DE CAPITAL HUMANO</v>
          </cell>
        </row>
        <row r="38">
          <cell r="C38">
            <v>1083456452</v>
          </cell>
          <cell r="D38" t="str">
            <v>GONZALEZ</v>
          </cell>
          <cell r="E38" t="str">
            <v>MARTINEZ</v>
          </cell>
          <cell r="F38" t="str">
            <v>YAMID</v>
          </cell>
          <cell r="G38" t="str">
            <v>ALEJANDRO</v>
          </cell>
          <cell r="H38" t="str">
            <v>YAMID ALEJANDRO GONZALEZ MARTINEZ</v>
          </cell>
          <cell r="I38"/>
          <cell r="J38">
            <v>3016158464</v>
          </cell>
          <cell r="K38" t="str">
            <v>yamidgm@gmail.com</v>
          </cell>
          <cell r="L38" t="str">
            <v>CALLE 14 #17-40 CENTRAL</v>
          </cell>
          <cell r="M38" t="str">
            <v>TECNICO ADMINISTRATIVO</v>
          </cell>
          <cell r="N38" t="str">
            <v>02</v>
          </cell>
          <cell r="O38">
            <v>367</v>
          </cell>
          <cell r="P38">
            <v>2487143</v>
          </cell>
          <cell r="Q38"/>
          <cell r="R38" t="str">
            <v>51707848301</v>
          </cell>
          <cell r="S38" t="str">
            <v>AHORROS</v>
          </cell>
          <cell r="T38" t="str">
            <v>BANCOLOMBIA</v>
          </cell>
          <cell r="U38" t="str">
            <v>2.436</v>
          </cell>
          <cell r="V38" t="str">
            <v xml:space="preserve">NUEVA E.P.S </v>
          </cell>
          <cell r="W38" t="str">
            <v>SURA</v>
          </cell>
          <cell r="X38" t="str">
            <v>PORVENIR</v>
          </cell>
          <cell r="Y38" t="str">
            <v>CAJAMAG</v>
          </cell>
          <cell r="Z38" t="str">
            <v>PROTECCION</v>
          </cell>
          <cell r="AA38">
            <v>44075</v>
          </cell>
          <cell r="AB38">
            <v>44377</v>
          </cell>
          <cell r="AC38">
            <v>-98</v>
          </cell>
          <cell r="AD38" t="str">
            <v>ACUEDUCTO Y ALC</v>
          </cell>
          <cell r="AE38" t="str">
            <v>TRABAJADOR OFICIAL</v>
          </cell>
          <cell r="AF38" t="str">
            <v>SUBGERENCIA CORPORATIVA</v>
          </cell>
          <cell r="AG38" t="str">
            <v>DIRECCIÓN ADMINISTRATIVA Y FINANCIERA</v>
          </cell>
        </row>
        <row r="39">
          <cell r="C39">
            <v>7143484</v>
          </cell>
          <cell r="D39" t="str">
            <v>COTES</v>
          </cell>
          <cell r="E39" t="str">
            <v>ROBLES</v>
          </cell>
          <cell r="F39" t="str">
            <v>YAIR</v>
          </cell>
          <cell r="G39" t="str">
            <v>RAFAEL</v>
          </cell>
          <cell r="H39" t="str">
            <v>YAIR RAFAEL COTES ROBLES</v>
          </cell>
          <cell r="I39"/>
          <cell r="J39">
            <v>3117131586</v>
          </cell>
          <cell r="K39" t="str">
            <v>yaircortes7@gmail.com</v>
          </cell>
          <cell r="L39" t="str">
            <v>CALLE 107 # 16-31 LA VICTORIA</v>
          </cell>
          <cell r="M39" t="str">
            <v>OPERARIO - OFICIAL DE REDES</v>
          </cell>
          <cell r="N39" t="str">
            <v>02</v>
          </cell>
          <cell r="O39">
            <v>487</v>
          </cell>
          <cell r="P39">
            <v>1505801</v>
          </cell>
          <cell r="Q39"/>
          <cell r="R39" t="str">
            <v>0550116100129042</v>
          </cell>
          <cell r="S39" t="str">
            <v>AHORROS</v>
          </cell>
          <cell r="T39" t="str">
            <v>Davivienda</v>
          </cell>
          <cell r="U39" t="str">
            <v>4.35</v>
          </cell>
          <cell r="V39" t="str">
            <v>SALUD TOTAL</v>
          </cell>
          <cell r="W39" t="str">
            <v>SURA</v>
          </cell>
          <cell r="X39" t="str">
            <v>PORVENIR</v>
          </cell>
          <cell r="Y39" t="str">
            <v>CAJAMAG</v>
          </cell>
          <cell r="Z39" t="str">
            <v>PROTECCION</v>
          </cell>
          <cell r="AA39">
            <v>44075</v>
          </cell>
          <cell r="AB39">
            <v>44377</v>
          </cell>
          <cell r="AC39">
            <v>-98</v>
          </cell>
          <cell r="AD39" t="str">
            <v>ACUEDUCTO Y ALC</v>
          </cell>
          <cell r="AE39" t="str">
            <v>TRABAJADOR OFICIAL</v>
          </cell>
          <cell r="AF39" t="str">
            <v xml:space="preserve">SUBGERENCIA ACUEDUCTO Y ALCANTARILLADO </v>
          </cell>
          <cell r="AG39" t="str">
            <v>DIRECCION DE ALCANTARILLADO</v>
          </cell>
        </row>
        <row r="40">
          <cell r="C40">
            <v>84451031</v>
          </cell>
          <cell r="D40" t="str">
            <v>DEL VECHIO</v>
          </cell>
          <cell r="E40" t="str">
            <v>TORRADO</v>
          </cell>
          <cell r="F40" t="str">
            <v>YAIR</v>
          </cell>
          <cell r="G40" t="str">
            <v>ENRIQUE</v>
          </cell>
          <cell r="H40" t="str">
            <v>YAIR ENRIQUE DEL VECHIO TORRADO</v>
          </cell>
          <cell r="I40"/>
          <cell r="J40">
            <v>3043299584</v>
          </cell>
          <cell r="K40" t="str">
            <v>delvechiotorradoyairenrique@gmail.com</v>
          </cell>
          <cell r="L40" t="str">
            <v>CALLE 25 # 19B-94 PORVENIR</v>
          </cell>
          <cell r="M40" t="str">
            <v>OPERARIO - OFICIAL DE REDES</v>
          </cell>
          <cell r="N40" t="str">
            <v>02</v>
          </cell>
          <cell r="O40">
            <v>487</v>
          </cell>
          <cell r="P40">
            <v>1505801</v>
          </cell>
          <cell r="Q40"/>
          <cell r="R40" t="str">
            <v>45037125608</v>
          </cell>
          <cell r="S40" t="str">
            <v>AHORROS</v>
          </cell>
          <cell r="T40" t="str">
            <v>BANCOLOMBIA</v>
          </cell>
          <cell r="U40" t="str">
            <v>4.35</v>
          </cell>
          <cell r="V40" t="str">
            <v>SANITAS</v>
          </cell>
          <cell r="W40" t="str">
            <v>SURA</v>
          </cell>
          <cell r="X40" t="str">
            <v>PORVENIR</v>
          </cell>
          <cell r="Y40" t="str">
            <v>CAJAMAG</v>
          </cell>
          <cell r="Z40" t="str">
            <v>PROTECCION</v>
          </cell>
          <cell r="AA40">
            <v>44075</v>
          </cell>
          <cell r="AB40">
            <v>44377</v>
          </cell>
          <cell r="AC40">
            <v>-98</v>
          </cell>
          <cell r="AD40" t="str">
            <v>ACUEDUCTO Y ALC</v>
          </cell>
          <cell r="AE40" t="str">
            <v>TRABAJADOR OFICIAL</v>
          </cell>
          <cell r="AF40" t="str">
            <v xml:space="preserve">SUBGERENCIA ACUEDUCTO Y ALCANTARILLADO </v>
          </cell>
          <cell r="AG40" t="str">
            <v>DIRECCION DE ALCANTARILLADO</v>
          </cell>
        </row>
        <row r="41">
          <cell r="C41">
            <v>7143661</v>
          </cell>
          <cell r="D41" t="str">
            <v>BARRANCO</v>
          </cell>
          <cell r="E41" t="str">
            <v>JIMENEZ</v>
          </cell>
          <cell r="F41" t="str">
            <v>YAIR</v>
          </cell>
          <cell r="G41" t="str">
            <v>ENRIQUE</v>
          </cell>
          <cell r="H41" t="str">
            <v>YAIR ENRIQUE BARRANCO JIMENEZ</v>
          </cell>
          <cell r="I41"/>
          <cell r="J41">
            <v>3015210752</v>
          </cell>
          <cell r="K41" t="str">
            <v>barrancoyair290@gmail.com</v>
          </cell>
          <cell r="L41" t="str">
            <v>CRA 14 #17A-18 CUNDÍ</v>
          </cell>
          <cell r="M41" t="str">
            <v>OPERARIO - OFICIAL DE REDES</v>
          </cell>
          <cell r="N41" t="str">
            <v>02</v>
          </cell>
          <cell r="O41">
            <v>487</v>
          </cell>
          <cell r="P41">
            <v>1505801</v>
          </cell>
          <cell r="Q41"/>
          <cell r="R41" t="str">
            <v>116000647762</v>
          </cell>
          <cell r="S41" t="str">
            <v>AHORROS</v>
          </cell>
          <cell r="T41" t="str">
            <v>Davivienda</v>
          </cell>
          <cell r="U41" t="str">
            <v>4.35</v>
          </cell>
          <cell r="V41" t="str">
            <v>FAMISANAR</v>
          </cell>
          <cell r="W41" t="str">
            <v>SURA</v>
          </cell>
          <cell r="X41" t="str">
            <v>PORVENIR</v>
          </cell>
          <cell r="Y41" t="str">
            <v>CAJAMAG</v>
          </cell>
          <cell r="Z41" t="str">
            <v>PROTECCION</v>
          </cell>
          <cell r="AA41">
            <v>44075</v>
          </cell>
          <cell r="AB41">
            <v>44377</v>
          </cell>
          <cell r="AC41">
            <v>-98</v>
          </cell>
          <cell r="AD41" t="str">
            <v>ACUEDUCTO Y ALC</v>
          </cell>
          <cell r="AE41" t="str">
            <v>TRABAJADOR OFICIAL</v>
          </cell>
          <cell r="AF41" t="str">
            <v xml:space="preserve">SUBGERENCIA ACUEDUCTO Y ALCANTARILLADO </v>
          </cell>
          <cell r="AG41" t="str">
            <v>DIRECCION DE ALCANTARILLADO</v>
          </cell>
        </row>
        <row r="42">
          <cell r="C42">
            <v>85460662</v>
          </cell>
          <cell r="D42" t="str">
            <v>SILVA</v>
          </cell>
          <cell r="E42" t="str">
            <v>ROMERO</v>
          </cell>
          <cell r="F42" t="str">
            <v>WOOM</v>
          </cell>
          <cell r="G42" t="str">
            <v>KAY</v>
          </cell>
          <cell r="H42" t="str">
            <v>WOOM KAY SILVA ROMERO</v>
          </cell>
          <cell r="I42"/>
          <cell r="J42">
            <v>3127924458</v>
          </cell>
          <cell r="K42" t="str">
            <v>bejospino@gmail.com</v>
          </cell>
          <cell r="L42" t="str">
            <v>CARRERA 19B 8 44 LOS ALMENDROS</v>
          </cell>
          <cell r="M42" t="str">
            <v>OPERARIO REDES (AYUDANTES)</v>
          </cell>
          <cell r="N42" t="str">
            <v>01</v>
          </cell>
          <cell r="O42">
            <v>487</v>
          </cell>
          <cell r="P42">
            <v>1150932</v>
          </cell>
          <cell r="Q42"/>
          <cell r="R42" t="str">
            <v>117300063957</v>
          </cell>
          <cell r="S42" t="str">
            <v>AHORROS</v>
          </cell>
          <cell r="T42" t="str">
            <v>Davivienda</v>
          </cell>
          <cell r="U42" t="str">
            <v>4.35</v>
          </cell>
          <cell r="V42" t="str">
            <v>SANITAS</v>
          </cell>
          <cell r="W42" t="str">
            <v>SURA</v>
          </cell>
          <cell r="X42" t="str">
            <v>COLPENSIONES</v>
          </cell>
          <cell r="Y42" t="str">
            <v>CAJAMAG</v>
          </cell>
          <cell r="Z42" t="str">
            <v>PROTECCION</v>
          </cell>
          <cell r="AA42">
            <v>44075</v>
          </cell>
          <cell r="AB42">
            <v>44377</v>
          </cell>
          <cell r="AC42">
            <v>-98</v>
          </cell>
          <cell r="AD42" t="str">
            <v>ACUEDUCTO Y ALC</v>
          </cell>
          <cell r="AE42" t="str">
            <v>TRABAJADOR OFICIAL</v>
          </cell>
          <cell r="AF42" t="str">
            <v xml:space="preserve">SUBGERENCIA ACUEDUCTO Y ALCANTARILLADO </v>
          </cell>
          <cell r="AG42" t="str">
            <v>DIRECCION DE OPERACIONES</v>
          </cell>
        </row>
        <row r="43">
          <cell r="C43">
            <v>85475370</v>
          </cell>
          <cell r="D43" t="str">
            <v>PERDOMO</v>
          </cell>
          <cell r="E43" t="str">
            <v>MONSALVO</v>
          </cell>
          <cell r="F43" t="str">
            <v>WILMER</v>
          </cell>
          <cell r="G43" t="str">
            <v>DE LA CRUZ</v>
          </cell>
          <cell r="H43" t="str">
            <v>WILMER DE LA CRUZ PERDOMO MONSALVO</v>
          </cell>
          <cell r="I43"/>
          <cell r="J43">
            <v>3152182351</v>
          </cell>
          <cell r="K43" t="str">
            <v>perdonomo1975@outlook.es</v>
          </cell>
          <cell r="L43" t="str">
            <v>CARRERA 15 #349- GAIRA</v>
          </cell>
          <cell r="M43" t="str">
            <v>OPERARIO - REDES (OFICIAL DE DISTRIBUCIÓN)</v>
          </cell>
          <cell r="N43" t="str">
            <v>02</v>
          </cell>
          <cell r="O43">
            <v>487</v>
          </cell>
          <cell r="P43">
            <v>1505801</v>
          </cell>
          <cell r="Q43">
            <v>200000</v>
          </cell>
          <cell r="R43" t="str">
            <v>0550488404833961</v>
          </cell>
          <cell r="S43" t="str">
            <v>AHORROS</v>
          </cell>
          <cell r="T43" t="str">
            <v>Davivienda</v>
          </cell>
          <cell r="U43" t="str">
            <v>4.35</v>
          </cell>
          <cell r="V43" t="str">
            <v>COOMEVA EPS</v>
          </cell>
          <cell r="W43" t="str">
            <v>SURA</v>
          </cell>
          <cell r="X43" t="str">
            <v>PROTECCION</v>
          </cell>
          <cell r="Y43" t="str">
            <v>CAJAMAG</v>
          </cell>
          <cell r="Z43" t="str">
            <v>FONDO NACIONAL DEL AHORRO</v>
          </cell>
          <cell r="AA43">
            <v>44075</v>
          </cell>
          <cell r="AB43">
            <v>44377</v>
          </cell>
          <cell r="AC43">
            <v>-98</v>
          </cell>
          <cell r="AD43" t="str">
            <v>ACUEDUCTO Y ALC</v>
          </cell>
          <cell r="AE43" t="str">
            <v>TRABAJADOR OFICIAL</v>
          </cell>
          <cell r="AF43" t="str">
            <v xml:space="preserve">SUBGERENCIA ACUEDUCTO Y ALCANTARILLADO </v>
          </cell>
          <cell r="AG43" t="str">
            <v>DIRECCION DE ACUEDUCTO</v>
          </cell>
        </row>
        <row r="44">
          <cell r="C44">
            <v>3745272</v>
          </cell>
          <cell r="D44" t="str">
            <v>CORRO</v>
          </cell>
          <cell r="E44" t="str">
            <v>DE LA HOZ</v>
          </cell>
          <cell r="F44" t="str">
            <v>WILLIAM</v>
          </cell>
          <cell r="G44"/>
          <cell r="H44" t="str">
            <v>WILLIAM CORRO DE LA HOZ</v>
          </cell>
          <cell r="I44"/>
          <cell r="J44">
            <v>3013976388</v>
          </cell>
          <cell r="K44" t="str">
            <v>corrowilliam6@gmail.com</v>
          </cell>
          <cell r="L44" t="str">
            <v>CALLE 18 #10-44 GAIRA</v>
          </cell>
          <cell r="M44" t="str">
            <v>OPERARIO - (OFICIAL DE REDES)</v>
          </cell>
          <cell r="N44" t="str">
            <v>02</v>
          </cell>
          <cell r="O44">
            <v>487</v>
          </cell>
          <cell r="P44">
            <v>1505801</v>
          </cell>
          <cell r="Q44"/>
          <cell r="R44" t="str">
            <v>116100129034</v>
          </cell>
          <cell r="S44" t="str">
            <v>AHORROS</v>
          </cell>
          <cell r="T44" t="str">
            <v>Davivienda</v>
          </cell>
          <cell r="U44" t="str">
            <v>4.35</v>
          </cell>
          <cell r="V44" t="str">
            <v xml:space="preserve">NUEVA E.P.S </v>
          </cell>
          <cell r="W44" t="str">
            <v>SURA</v>
          </cell>
          <cell r="X44" t="str">
            <v>COLPENSIONES</v>
          </cell>
          <cell r="Y44" t="str">
            <v>CAJAMAG</v>
          </cell>
          <cell r="Z44" t="str">
            <v>PROTECCION</v>
          </cell>
          <cell r="AA44">
            <v>44075</v>
          </cell>
          <cell r="AB44">
            <v>44377</v>
          </cell>
          <cell r="AC44">
            <v>-98</v>
          </cell>
          <cell r="AD44" t="str">
            <v>ACUEDUCTO Y ALC</v>
          </cell>
          <cell r="AE44" t="str">
            <v>TRABAJADOR OFICIAL</v>
          </cell>
          <cell r="AF44" t="str">
            <v xml:space="preserve">SUBGERENCIA ACUEDUCTO Y ALCANTARILLADO </v>
          </cell>
          <cell r="AG44" t="str">
            <v>DIRECCION DE ACUEDUCTO</v>
          </cell>
        </row>
        <row r="45">
          <cell r="C45">
            <v>19616020</v>
          </cell>
          <cell r="D45" t="str">
            <v>OROZCO</v>
          </cell>
          <cell r="E45" t="str">
            <v>SALAS</v>
          </cell>
          <cell r="F45" t="str">
            <v>WILFRIDO</v>
          </cell>
          <cell r="G45"/>
          <cell r="H45" t="str">
            <v>WILFRIDO OROZCO SALAS</v>
          </cell>
          <cell r="I45"/>
          <cell r="J45">
            <v>3145465661</v>
          </cell>
          <cell r="K45" t="str">
            <v>wilfridoorozcosalas@hotmail.com</v>
          </cell>
          <cell r="L45" t="str">
            <v>CARRERA19-#19-256 BONDA</v>
          </cell>
          <cell r="M45" t="str">
            <v>OPERARIO - (OFICIAL DE REDES)</v>
          </cell>
          <cell r="N45" t="str">
            <v>02</v>
          </cell>
          <cell r="O45">
            <v>487</v>
          </cell>
          <cell r="P45">
            <v>1505801</v>
          </cell>
          <cell r="Q45"/>
          <cell r="R45" t="str">
            <v>117100071010</v>
          </cell>
          <cell r="S45" t="str">
            <v>AHORROS</v>
          </cell>
          <cell r="T45" t="str">
            <v>Davivienda</v>
          </cell>
          <cell r="U45" t="str">
            <v>4.35</v>
          </cell>
          <cell r="V45" t="str">
            <v>SANITAS</v>
          </cell>
          <cell r="W45" t="str">
            <v>SURA</v>
          </cell>
          <cell r="X45" t="str">
            <v>COLPENSIONES</v>
          </cell>
          <cell r="Y45" t="str">
            <v>CAJAMAG</v>
          </cell>
          <cell r="Z45" t="str">
            <v>PROTECCION</v>
          </cell>
          <cell r="AA45">
            <v>44075</v>
          </cell>
          <cell r="AB45">
            <v>44377</v>
          </cell>
          <cell r="AC45">
            <v>-98</v>
          </cell>
          <cell r="AD45" t="str">
            <v>ACUEDUCTO Y ALC</v>
          </cell>
          <cell r="AE45" t="str">
            <v>TRABAJADOR OFICIAL</v>
          </cell>
          <cell r="AF45" t="str">
            <v xml:space="preserve">SUBGERENCIA ACUEDUCTO Y ALCANTARILLADO </v>
          </cell>
          <cell r="AG45" t="str">
            <v>DIRECCION DE ACUEDUCTO</v>
          </cell>
        </row>
        <row r="46">
          <cell r="C46">
            <v>85476190</v>
          </cell>
          <cell r="D46" t="str">
            <v>JIMENEZ</v>
          </cell>
          <cell r="E46" t="str">
            <v>AVENDAÑO</v>
          </cell>
          <cell r="F46" t="str">
            <v>WALDIR</v>
          </cell>
          <cell r="G46" t="str">
            <v>ENRIQUE</v>
          </cell>
          <cell r="H46" t="str">
            <v>WALDIR ENRIQUE JIMENEZ AVENDAÑO</v>
          </cell>
          <cell r="I46"/>
          <cell r="J46">
            <v>31067730175</v>
          </cell>
          <cell r="K46" t="str">
            <v>Waldirjimenez@gmail.com</v>
          </cell>
          <cell r="L46" t="str">
            <v>MANZA 7 CASA 128 URB. NEVADA</v>
          </cell>
          <cell r="M46" t="str">
            <v>OPERARIOS (5 SUPERVISORES)</v>
          </cell>
          <cell r="N46" t="str">
            <v>01</v>
          </cell>
          <cell r="O46">
            <v>487</v>
          </cell>
          <cell r="P46">
            <v>1795532</v>
          </cell>
          <cell r="Q46">
            <v>200000</v>
          </cell>
          <cell r="R46" t="str">
            <v>91206071112</v>
          </cell>
          <cell r="S46" t="str">
            <v>AHORROS</v>
          </cell>
          <cell r="T46" t="str">
            <v>BANCOLOMBIA</v>
          </cell>
          <cell r="U46" t="str">
            <v>.522</v>
          </cell>
          <cell r="V46" t="str">
            <v>SANITAS</v>
          </cell>
          <cell r="W46" t="str">
            <v>SURA</v>
          </cell>
          <cell r="X46" t="str">
            <v>COLPENSIONES</v>
          </cell>
          <cell r="Y46" t="str">
            <v>CAJAMAG</v>
          </cell>
          <cell r="Z46" t="str">
            <v>PROTECCION</v>
          </cell>
          <cell r="AA46">
            <v>44075</v>
          </cell>
          <cell r="AB46">
            <v>44377</v>
          </cell>
          <cell r="AC46">
            <v>-98</v>
          </cell>
          <cell r="AD46" t="str">
            <v>ACUEDUCTO Y ALC</v>
          </cell>
          <cell r="AE46" t="str">
            <v>TRABAJADOR OFICIAL</v>
          </cell>
          <cell r="AF46" t="str">
            <v>SUBGERENCIA GESTION COMERCIAL Y SERVICIO AL CIUDADANO</v>
          </cell>
          <cell r="AG46" t="str">
            <v>N-A</v>
          </cell>
        </row>
        <row r="47">
          <cell r="C47">
            <v>1082941369</v>
          </cell>
          <cell r="D47" t="str">
            <v>HERNANDEZ</v>
          </cell>
          <cell r="E47" t="str">
            <v>CAMARGO</v>
          </cell>
          <cell r="F47" t="str">
            <v>VIVIANA</v>
          </cell>
          <cell r="G47" t="str">
            <v>MARINA</v>
          </cell>
          <cell r="H47" t="str">
            <v>VIVIANA MARINA HERNANDEZ CAMARGO</v>
          </cell>
          <cell r="I47"/>
          <cell r="J47">
            <v>3013463303</v>
          </cell>
          <cell r="K47" t="str">
            <v>vivihernandez883@gmail.com</v>
          </cell>
          <cell r="L47" t="str">
            <v>MZ B CASA 40 BAVARIA COUNTRY</v>
          </cell>
          <cell r="M47" t="str">
            <v>AUXILIAR ADMINISTRATIVO</v>
          </cell>
          <cell r="N47" t="str">
            <v>02</v>
          </cell>
          <cell r="O47">
            <v>407</v>
          </cell>
          <cell r="P47">
            <v>1505801</v>
          </cell>
          <cell r="Q47"/>
          <cell r="R47">
            <v>439203423</v>
          </cell>
          <cell r="S47" t="str">
            <v>AHORROS</v>
          </cell>
          <cell r="T47" t="str">
            <v>Banco de Bogotá</v>
          </cell>
          <cell r="U47" t="str">
            <v>.522</v>
          </cell>
          <cell r="V47" t="str">
            <v>SALUD TOTAL</v>
          </cell>
          <cell r="W47" t="str">
            <v>SURA</v>
          </cell>
          <cell r="X47" t="str">
            <v>COLPENSIONES</v>
          </cell>
          <cell r="Y47" t="str">
            <v>CAJAMAG</v>
          </cell>
          <cell r="Z47" t="str">
            <v>PROTECCION</v>
          </cell>
          <cell r="AA47">
            <v>44075</v>
          </cell>
          <cell r="AB47">
            <v>44377</v>
          </cell>
          <cell r="AC47">
            <v>-98</v>
          </cell>
          <cell r="AD47" t="str">
            <v>CENTRAL</v>
          </cell>
          <cell r="AE47" t="str">
            <v>TRABAJADOR OFICIAL</v>
          </cell>
          <cell r="AF47" t="str">
            <v>OFICINA DE PLANEACION ESTRATEGICA Y GESTION REGULATORIA</v>
          </cell>
          <cell r="AG47" t="str">
            <v>N-A</v>
          </cell>
        </row>
        <row r="48">
          <cell r="C48">
            <v>57467147</v>
          </cell>
          <cell r="D48" t="str">
            <v>QUINTERO</v>
          </cell>
          <cell r="E48" t="str">
            <v>VARGAS</v>
          </cell>
          <cell r="F48" t="str">
            <v>VIRGINIA</v>
          </cell>
          <cell r="G48"/>
          <cell r="H48" t="str">
            <v>VIRGINIA QUINTERO VARGAS</v>
          </cell>
          <cell r="I48"/>
          <cell r="J48">
            <v>3244537155</v>
          </cell>
          <cell r="K48" t="str">
            <v>QUINTEROVARGASVIRGINIA@GMAIL.COM</v>
          </cell>
          <cell r="L48" t="str">
            <v>CARRERA 21 C # 5-14 SAN FERNANDO</v>
          </cell>
          <cell r="M48" t="str">
            <v>TECNICO ADMINISTRATIVO</v>
          </cell>
          <cell r="N48" t="str">
            <v>01</v>
          </cell>
          <cell r="O48">
            <v>367</v>
          </cell>
          <cell r="P48">
            <v>1849846</v>
          </cell>
          <cell r="Q48"/>
          <cell r="R48" t="str">
            <v>0518417308</v>
          </cell>
          <cell r="S48" t="str">
            <v>AHORROS</v>
          </cell>
          <cell r="T48" t="str">
            <v>BBVA</v>
          </cell>
          <cell r="U48" t="str">
            <v>2.436</v>
          </cell>
          <cell r="V48" t="str">
            <v>SALUD TOTAL</v>
          </cell>
          <cell r="W48" t="str">
            <v>SURA</v>
          </cell>
          <cell r="X48" t="str">
            <v>COLPENSIONES</v>
          </cell>
          <cell r="Y48" t="str">
            <v>CAJAMAG</v>
          </cell>
          <cell r="Z48" t="str">
            <v>PROTECCION</v>
          </cell>
          <cell r="AA48">
            <v>44075</v>
          </cell>
          <cell r="AB48">
            <v>44377</v>
          </cell>
          <cell r="AC48">
            <v>-98</v>
          </cell>
          <cell r="AD48" t="str">
            <v>ACUEDUCTO Y ALC</v>
          </cell>
          <cell r="AE48" t="str">
            <v>TRABAJADOR OFICIAL</v>
          </cell>
          <cell r="AF48" t="str">
            <v>SUBGERENCIA GESTION COMERCIAL Y SERVICIO AL CIUDADANO</v>
          </cell>
          <cell r="AG48" t="str">
            <v>N-A</v>
          </cell>
        </row>
        <row r="49">
          <cell r="C49">
            <v>1082927817</v>
          </cell>
          <cell r="D49" t="str">
            <v>ROCHA</v>
          </cell>
          <cell r="E49" t="str">
            <v>VERGARA</v>
          </cell>
          <cell r="F49" t="str">
            <v>VALERIA</v>
          </cell>
          <cell r="G49" t="str">
            <v>DEL CARMEN</v>
          </cell>
          <cell r="H49" t="str">
            <v>VALERIA DEL CARMEN ROCHA VERGARA</v>
          </cell>
          <cell r="I49"/>
          <cell r="J49">
            <v>3002013526</v>
          </cell>
          <cell r="K49" t="str">
            <v>vrochavergara@gmail.com</v>
          </cell>
          <cell r="L49" t="str">
            <v>CRA 8 #12-48 CENTRO</v>
          </cell>
          <cell r="M49" t="str">
            <v>TECNICO ADMINISTRATIVO</v>
          </cell>
          <cell r="N49" t="str">
            <v>02</v>
          </cell>
          <cell r="O49">
            <v>367</v>
          </cell>
          <cell r="P49">
            <v>2487143</v>
          </cell>
          <cell r="Q49"/>
          <cell r="R49" t="str">
            <v>007242009361</v>
          </cell>
          <cell r="S49" t="str">
            <v>AHORROS</v>
          </cell>
          <cell r="T49" t="str">
            <v>COLPATRIA</v>
          </cell>
          <cell r="U49" t="str">
            <v>.522</v>
          </cell>
          <cell r="V49" t="str">
            <v>SANITAS</v>
          </cell>
          <cell r="W49" t="str">
            <v>SURA</v>
          </cell>
          <cell r="X49" t="str">
            <v>PORVENIR</v>
          </cell>
          <cell r="Y49" t="str">
            <v>CAJAMAG</v>
          </cell>
          <cell r="Z49" t="str">
            <v>PROTECCION</v>
          </cell>
          <cell r="AA49">
            <v>44075</v>
          </cell>
          <cell r="AB49">
            <v>44377</v>
          </cell>
          <cell r="AC49">
            <v>-98</v>
          </cell>
          <cell r="AD49" t="str">
            <v>ENERGIA Y ALUMBRADO</v>
          </cell>
          <cell r="AE49" t="str">
            <v>TRABAJADOR OFICIAL</v>
          </cell>
          <cell r="AF49" t="str">
            <v>SUBGERENCIA CORPORATIVA</v>
          </cell>
          <cell r="AG49" t="str">
            <v>DIRECCIÓN ADMINISTRATIVA Y FINANCIERA</v>
          </cell>
        </row>
        <row r="50">
          <cell r="C50">
            <v>85155307</v>
          </cell>
          <cell r="D50" t="str">
            <v>GARCIA</v>
          </cell>
          <cell r="E50" t="str">
            <v>ESCORCIA</v>
          </cell>
          <cell r="F50" t="str">
            <v>TONY</v>
          </cell>
          <cell r="G50" t="str">
            <v>MANUEL</v>
          </cell>
          <cell r="H50" t="str">
            <v>TONY MANUEL GARCIA ESCORCIA</v>
          </cell>
          <cell r="I50"/>
          <cell r="J50">
            <v>3177401042</v>
          </cell>
          <cell r="K50" t="str">
            <v>tonygarciaescorcia8@gmail.com</v>
          </cell>
          <cell r="L50" t="str">
            <v>CRA 5. # 34-25 MANZANARES</v>
          </cell>
          <cell r="M50" t="str">
            <v>OPERARIO- (LECTURA Y REPARTO)</v>
          </cell>
          <cell r="N50" t="str">
            <v>01</v>
          </cell>
          <cell r="O50">
            <v>487</v>
          </cell>
          <cell r="P50">
            <v>1150932</v>
          </cell>
          <cell r="Q50"/>
          <cell r="R50" t="str">
            <v>0550488404776459</v>
          </cell>
          <cell r="S50" t="str">
            <v>AHORROS</v>
          </cell>
          <cell r="T50" t="str">
            <v>Davivienda</v>
          </cell>
          <cell r="U50" t="str">
            <v>4.35</v>
          </cell>
          <cell r="V50" t="str">
            <v>SALUD TOTAL</v>
          </cell>
          <cell r="W50" t="str">
            <v>SURA</v>
          </cell>
          <cell r="X50" t="str">
            <v>PORVENIR</v>
          </cell>
          <cell r="Y50" t="str">
            <v>CAJAMAG</v>
          </cell>
          <cell r="Z50" t="str">
            <v>PROTECCION</v>
          </cell>
          <cell r="AA50">
            <v>44075</v>
          </cell>
          <cell r="AB50">
            <v>44377</v>
          </cell>
          <cell r="AC50">
            <v>-98</v>
          </cell>
          <cell r="AD50" t="str">
            <v>ACUEDUCTO Y ALC</v>
          </cell>
          <cell r="AE50" t="str">
            <v>TRABAJADOR OFICIAL</v>
          </cell>
          <cell r="AF50" t="str">
            <v>SUBGERENCIA GESTION COMERCIAL Y SERVICIO AL CIUDADANO</v>
          </cell>
          <cell r="AG50" t="str">
            <v>N-A</v>
          </cell>
        </row>
        <row r="51">
          <cell r="C51">
            <v>1124409328</v>
          </cell>
          <cell r="D51" t="str">
            <v>GUERRA</v>
          </cell>
          <cell r="E51" t="str">
            <v>BARRIOS</v>
          </cell>
          <cell r="F51" t="str">
            <v>STEFANY</v>
          </cell>
          <cell r="G51" t="str">
            <v>YANETH</v>
          </cell>
          <cell r="H51" t="str">
            <v>STEFANY YANETH GUERRA BARRIOS</v>
          </cell>
          <cell r="I51"/>
          <cell r="J51">
            <v>3008385578</v>
          </cell>
          <cell r="K51" t="str">
            <v>stefanyguerrab@gmail.com</v>
          </cell>
          <cell r="L51" t="str">
            <v>CARRERA 18 # 24 -04 SANTA CATALINA</v>
          </cell>
          <cell r="M51" t="str">
            <v>PROFESIONAL UNIVERSITARIO</v>
          </cell>
          <cell r="N51" t="str">
            <v>02</v>
          </cell>
          <cell r="O51">
            <v>219</v>
          </cell>
          <cell r="P51">
            <v>3475432</v>
          </cell>
          <cell r="Q51"/>
          <cell r="R51" t="str">
            <v>0550029600041726</v>
          </cell>
          <cell r="S51" t="str">
            <v>AHORROS</v>
          </cell>
          <cell r="T51" t="str">
            <v>Davivienda</v>
          </cell>
          <cell r="U51" t="str">
            <v>2.436</v>
          </cell>
          <cell r="V51" t="str">
            <v xml:space="preserve">NUEVA E.P.S </v>
          </cell>
          <cell r="W51" t="str">
            <v>SURA</v>
          </cell>
          <cell r="X51" t="str">
            <v>PROTECCION</v>
          </cell>
          <cell r="Y51" t="str">
            <v>CAJAMAG</v>
          </cell>
          <cell r="Z51" t="str">
            <v>FONDO NACIONAL DEL AHORRO</v>
          </cell>
          <cell r="AA51">
            <v>44075</v>
          </cell>
          <cell r="AB51">
            <v>44377</v>
          </cell>
          <cell r="AC51">
            <v>-98</v>
          </cell>
          <cell r="AD51" t="str">
            <v>ACUEDUCTO Y ALC</v>
          </cell>
          <cell r="AE51" t="str">
            <v>TRABAJADOR OFICIAL</v>
          </cell>
          <cell r="AF51" t="str">
            <v>SUBGERENCIA GESTION COMERCIAL Y SERVICIO AL CIUDADANO</v>
          </cell>
          <cell r="AG51" t="str">
            <v>N-A</v>
          </cell>
        </row>
        <row r="52">
          <cell r="C52">
            <v>85464400</v>
          </cell>
          <cell r="D52" t="str">
            <v>CANTILLO</v>
          </cell>
          <cell r="E52" t="str">
            <v>MIRANDA</v>
          </cell>
          <cell r="F52" t="str">
            <v>SIXTO</v>
          </cell>
          <cell r="G52" t="str">
            <v>ANTONIO</v>
          </cell>
          <cell r="H52" t="str">
            <v>SIXTO ANTONIO CANTILLO MIRANDA</v>
          </cell>
          <cell r="I52"/>
          <cell r="J52">
            <v>3216944112</v>
          </cell>
          <cell r="K52" t="str">
            <v>sixtocantillo1@gmail.com</v>
          </cell>
          <cell r="L52" t="str">
            <v>CALLE 7 # 2-123 TAGANGA</v>
          </cell>
          <cell r="M52" t="str">
            <v>OPERARIO- PTAP (AYUDANTES)</v>
          </cell>
          <cell r="N52" t="str">
            <v>01</v>
          </cell>
          <cell r="O52">
            <v>487</v>
          </cell>
          <cell r="P52">
            <v>1150932</v>
          </cell>
          <cell r="Q52"/>
          <cell r="R52" t="str">
            <v>0570117370074728</v>
          </cell>
          <cell r="S52" t="str">
            <v>AHORROS</v>
          </cell>
          <cell r="T52" t="str">
            <v>Davivienda</v>
          </cell>
          <cell r="U52" t="str">
            <v>4.35</v>
          </cell>
          <cell r="V52" t="str">
            <v>SALUD TOTAL</v>
          </cell>
          <cell r="W52" t="str">
            <v>SURA</v>
          </cell>
          <cell r="X52" t="str">
            <v>COLPENSIONES</v>
          </cell>
          <cell r="Y52" t="str">
            <v>CAJAMAG</v>
          </cell>
          <cell r="Z52" t="str">
            <v>PROTECCION</v>
          </cell>
          <cell r="AA52">
            <v>44075</v>
          </cell>
          <cell r="AB52">
            <v>44377</v>
          </cell>
          <cell r="AC52">
            <v>-98</v>
          </cell>
          <cell r="AD52" t="str">
            <v>ACUEDUCTO Y ALC</v>
          </cell>
          <cell r="AE52" t="str">
            <v>TRABAJADOR OFICIAL</v>
          </cell>
          <cell r="AF52" t="str">
            <v xml:space="preserve">SUBGERENCIA ACUEDUCTO Y ALCANTARILLADO </v>
          </cell>
          <cell r="AG52" t="str">
            <v>DIRECCION DE OPERACIONES</v>
          </cell>
        </row>
        <row r="53">
          <cell r="C53">
            <v>1082953158</v>
          </cell>
          <cell r="D53" t="str">
            <v>SUAREZ</v>
          </cell>
          <cell r="E53" t="str">
            <v>ALZATE</v>
          </cell>
          <cell r="F53" t="str">
            <v>SANTIAGO</v>
          </cell>
          <cell r="G53"/>
          <cell r="H53" t="str">
            <v>SANTIAGO SUAREZ ALZATE</v>
          </cell>
          <cell r="I53"/>
          <cell r="J53">
            <v>3013980252</v>
          </cell>
          <cell r="K53" t="str">
            <v>santiagosuarez071116@gmail.com</v>
          </cell>
          <cell r="L53" t="str">
            <v>CALLE 2 #8-67 PESCAITO</v>
          </cell>
          <cell r="M53" t="str">
            <v>AUXILIAR ADMINISTRATIVO</v>
          </cell>
          <cell r="N53" t="str">
            <v>03</v>
          </cell>
          <cell r="O53">
            <v>407</v>
          </cell>
          <cell r="P53">
            <v>1795532</v>
          </cell>
          <cell r="Q53">
            <v>0</v>
          </cell>
          <cell r="R53">
            <v>77973851694</v>
          </cell>
          <cell r="S53" t="str">
            <v>AHORROS</v>
          </cell>
          <cell r="T53" t="str">
            <v>BANCOLOMBIA</v>
          </cell>
          <cell r="U53" t="str">
            <v>4.35</v>
          </cell>
          <cell r="V53" t="str">
            <v>FAMISANAR</v>
          </cell>
          <cell r="W53" t="str">
            <v>SURA</v>
          </cell>
          <cell r="X53" t="str">
            <v>PORVENIR</v>
          </cell>
          <cell r="Y53" t="str">
            <v>CAJAMAG</v>
          </cell>
          <cell r="Z53" t="str">
            <v>PROTECCION</v>
          </cell>
          <cell r="AA53">
            <v>44075</v>
          </cell>
          <cell r="AB53">
            <v>44377</v>
          </cell>
          <cell r="AC53">
            <v>-98</v>
          </cell>
          <cell r="AD53" t="str">
            <v>ACUEDUCTO Y ALC</v>
          </cell>
          <cell r="AE53" t="str">
            <v>TRABAJADOR OFICIAL</v>
          </cell>
          <cell r="AF53" t="str">
            <v>SUBGERENCIA GESTION COMERCIAL Y SERVICIO AL CIUDADANO</v>
          </cell>
          <cell r="AG53" t="str">
            <v>N-A</v>
          </cell>
        </row>
        <row r="54">
          <cell r="C54">
            <v>1082411228</v>
          </cell>
          <cell r="D54" t="str">
            <v>VASQUEZ</v>
          </cell>
          <cell r="E54" t="str">
            <v>DE AVILA</v>
          </cell>
          <cell r="F54" t="str">
            <v>SAINER</v>
          </cell>
          <cell r="G54" t="str">
            <v>ENRIQUE</v>
          </cell>
          <cell r="H54" t="str">
            <v>SAINER ENRIQUE VASQUEZ DE AVILA</v>
          </cell>
          <cell r="I54"/>
          <cell r="J54">
            <v>3044619572</v>
          </cell>
          <cell r="K54" t="str">
            <v>sainervasquez9@gmail.com</v>
          </cell>
          <cell r="L54" t="str">
            <v>CALLE 6 NO 2 - 65 PUEBLO VIEJO</v>
          </cell>
          <cell r="M54" t="str">
            <v>OPERARIO- INSPECTOR DE SUSPENSIÓN, REINSTALACIÓN, CORTE Y CONEXIÓN</v>
          </cell>
          <cell r="N54" t="str">
            <v>01</v>
          </cell>
          <cell r="O54">
            <v>487</v>
          </cell>
          <cell r="P54">
            <v>1150932</v>
          </cell>
          <cell r="Q54">
            <v>200000</v>
          </cell>
          <cell r="R54" t="str">
            <v>0570117370075238</v>
          </cell>
          <cell r="S54" t="str">
            <v>AHORROS</v>
          </cell>
          <cell r="T54" t="str">
            <v>Davivienda</v>
          </cell>
          <cell r="U54" t="str">
            <v>4.35</v>
          </cell>
          <cell r="V54" t="str">
            <v xml:space="preserve">NUEVA E.P.S </v>
          </cell>
          <cell r="W54" t="str">
            <v>SURA</v>
          </cell>
          <cell r="X54" t="str">
            <v>PROTECCION</v>
          </cell>
          <cell r="Y54" t="str">
            <v>CAJAMAG</v>
          </cell>
          <cell r="Z54" t="str">
            <v>PROTECCION</v>
          </cell>
          <cell r="AA54">
            <v>44075</v>
          </cell>
          <cell r="AB54">
            <v>44377</v>
          </cell>
          <cell r="AC54">
            <v>-98</v>
          </cell>
          <cell r="AD54" t="str">
            <v>ACUEDUCTO Y ALC</v>
          </cell>
          <cell r="AE54" t="str">
            <v>TRABAJADOR OFICIAL</v>
          </cell>
          <cell r="AF54" t="str">
            <v>SUBGERENCIA GESTION COMERCIAL Y SERVICIO AL CIUDADANO</v>
          </cell>
          <cell r="AG54" t="str">
            <v>N-A</v>
          </cell>
        </row>
        <row r="55">
          <cell r="C55">
            <v>12563137</v>
          </cell>
          <cell r="D55" t="str">
            <v>DIAZGRANADOS</v>
          </cell>
          <cell r="E55" t="str">
            <v>MARQUEZ</v>
          </cell>
          <cell r="F55" t="str">
            <v>RUBEN</v>
          </cell>
          <cell r="G55" t="str">
            <v>DARIO</v>
          </cell>
          <cell r="H55" t="str">
            <v>RUBEN DARIO DIAZGRANADOS MARQUEZ</v>
          </cell>
          <cell r="I55"/>
          <cell r="J55">
            <v>3008551814</v>
          </cell>
          <cell r="K55" t="str">
            <v>rubenddiazgranadosm@gmail.com</v>
          </cell>
          <cell r="L55" t="str">
            <v>CL 2A 18 11 NACHO VIVES</v>
          </cell>
          <cell r="M55" t="str">
            <v>OPERARIO BOMBEO (OPERARIOS)</v>
          </cell>
          <cell r="N55" t="str">
            <v>02</v>
          </cell>
          <cell r="O55">
            <v>487</v>
          </cell>
          <cell r="P55">
            <v>1505801</v>
          </cell>
          <cell r="Q55"/>
          <cell r="R55" t="str">
            <v>0570117370074926</v>
          </cell>
          <cell r="S55" t="str">
            <v>AHORROS</v>
          </cell>
          <cell r="T55" t="str">
            <v>Davivienda</v>
          </cell>
          <cell r="U55" t="str">
            <v>4.35</v>
          </cell>
          <cell r="V55" t="str">
            <v>SALUD TOTAL</v>
          </cell>
          <cell r="W55" t="str">
            <v>SURA</v>
          </cell>
          <cell r="X55" t="str">
            <v>COLPENSIONES</v>
          </cell>
          <cell r="Y55" t="str">
            <v>CAJAMAG</v>
          </cell>
          <cell r="Z55" t="str">
            <v>PROTECCION</v>
          </cell>
          <cell r="AA55">
            <v>44075</v>
          </cell>
          <cell r="AB55">
            <v>44377</v>
          </cell>
          <cell r="AC55">
            <v>-98</v>
          </cell>
          <cell r="AD55" t="str">
            <v>ACUEDUCTO Y ALC</v>
          </cell>
          <cell r="AE55" t="str">
            <v>TRABAJADOR OFICIAL</v>
          </cell>
          <cell r="AF55" t="str">
            <v xml:space="preserve">SUBGERENCIA ACUEDUCTO Y ALCANTARILLADO </v>
          </cell>
          <cell r="AG55" t="str">
            <v>DIRECCION DE OPERACIONES</v>
          </cell>
        </row>
        <row r="56">
          <cell r="C56">
            <v>85458812</v>
          </cell>
          <cell r="D56" t="str">
            <v>KING</v>
          </cell>
          <cell r="E56" t="str">
            <v>SANCHEZ</v>
          </cell>
          <cell r="F56" t="str">
            <v>ROY</v>
          </cell>
          <cell r="G56"/>
          <cell r="H56" t="str">
            <v>ROY KING SANCHEZ</v>
          </cell>
          <cell r="I56"/>
          <cell r="J56">
            <v>3012741599</v>
          </cell>
          <cell r="K56" t="str">
            <v>royking1825@gmail.com</v>
          </cell>
          <cell r="L56" t="str">
            <v>MANZANA 15 CASA 13 - 2 ANDREA CAROLINA</v>
          </cell>
          <cell r="M56" t="str">
            <v>TECNICO OPERATIVO</v>
          </cell>
          <cell r="N56" t="str">
            <v>01</v>
          </cell>
          <cell r="O56">
            <v>314</v>
          </cell>
          <cell r="P56">
            <v>1849846</v>
          </cell>
          <cell r="Q56">
            <v>200000</v>
          </cell>
          <cell r="R56" t="str">
            <v>78161604762</v>
          </cell>
          <cell r="S56" t="str">
            <v>AHORROS</v>
          </cell>
          <cell r="T56" t="str">
            <v>BANCOLOMBIA</v>
          </cell>
          <cell r="U56" t="str">
            <v>4.35</v>
          </cell>
          <cell r="V56" t="str">
            <v>SANITAS</v>
          </cell>
          <cell r="W56" t="str">
            <v>SURA</v>
          </cell>
          <cell r="X56" t="str">
            <v>PORVENIR</v>
          </cell>
          <cell r="Y56" t="str">
            <v>CAJAMAG</v>
          </cell>
          <cell r="Z56" t="str">
            <v>PROTECCION</v>
          </cell>
          <cell r="AA56">
            <v>44075</v>
          </cell>
          <cell r="AB56">
            <v>44377</v>
          </cell>
          <cell r="AC56">
            <v>-98</v>
          </cell>
          <cell r="AD56" t="str">
            <v>ACUEDUCTO Y ALC</v>
          </cell>
          <cell r="AE56" t="str">
            <v>TRABAJADOR OFICIAL</v>
          </cell>
          <cell r="AF56" t="str">
            <v xml:space="preserve">SUBGERENCIA ACUEDUCTO Y ALCANTARILLADO </v>
          </cell>
          <cell r="AG56" t="str">
            <v>DIRECCION DE ACUEDUCTO</v>
          </cell>
        </row>
        <row r="57">
          <cell r="C57">
            <v>1082857467</v>
          </cell>
          <cell r="D57" t="str">
            <v>CARDENAS</v>
          </cell>
          <cell r="E57" t="str">
            <v>CASTAÑEDA</v>
          </cell>
          <cell r="F57" t="str">
            <v>ROSANA</v>
          </cell>
          <cell r="G57" t="str">
            <v>DEL PILAR</v>
          </cell>
          <cell r="H57" t="str">
            <v>ROSANA DEL PILAR CARDENAS CASTAÑEDA</v>
          </cell>
          <cell r="I57"/>
          <cell r="J57">
            <v>3162396253</v>
          </cell>
          <cell r="K57" t="str">
            <v>rosanadelpilar.cardenas@gmail.com</v>
          </cell>
          <cell r="L57" t="str">
            <v>CARRERA 17 # 24-16 ALCAZARES</v>
          </cell>
          <cell r="M57" t="str">
            <v>PROFESIONAL UNIVERSITARIO</v>
          </cell>
          <cell r="N57" t="str">
            <v>01</v>
          </cell>
          <cell r="O57">
            <v>219</v>
          </cell>
          <cell r="P57">
            <v>2647587</v>
          </cell>
          <cell r="Q57"/>
          <cell r="R57" t="str">
            <v>0550116000645188</v>
          </cell>
          <cell r="S57" t="str">
            <v>AHORROS</v>
          </cell>
          <cell r="T57" t="str">
            <v>Davivienda</v>
          </cell>
          <cell r="U57" t="str">
            <v>.522</v>
          </cell>
          <cell r="V57" t="str">
            <v>SANITAS</v>
          </cell>
          <cell r="W57" t="str">
            <v>SURA</v>
          </cell>
          <cell r="X57" t="str">
            <v>COLPENSIONES</v>
          </cell>
          <cell r="Y57" t="str">
            <v>CAJAMAG</v>
          </cell>
          <cell r="Z57" t="str">
            <v>PROTECCION</v>
          </cell>
          <cell r="AA57">
            <v>44075</v>
          </cell>
          <cell r="AB57">
            <v>44377</v>
          </cell>
          <cell r="AC57">
            <v>-98</v>
          </cell>
          <cell r="AD57" t="str">
            <v>ACUEDUCTO Y ALC</v>
          </cell>
          <cell r="AE57" t="str">
            <v>TRABAJADOR OFICIAL</v>
          </cell>
          <cell r="AF57" t="str">
            <v>SUBGERENCIA GESTION COMERCIAL Y SERVICIO AL CIUDADANO</v>
          </cell>
          <cell r="AG57" t="str">
            <v>N-A</v>
          </cell>
        </row>
        <row r="58">
          <cell r="C58">
            <v>36697006</v>
          </cell>
          <cell r="D58" t="str">
            <v>ARCE</v>
          </cell>
          <cell r="E58" t="str">
            <v>MARTINEZ</v>
          </cell>
          <cell r="F58" t="str">
            <v>ROSANA</v>
          </cell>
          <cell r="G58" t="str">
            <v>DE JESUS</v>
          </cell>
          <cell r="H58" t="str">
            <v>ROSANA DE JESUS ARCE MARTINEZ</v>
          </cell>
          <cell r="I58"/>
          <cell r="J58">
            <v>3148036185</v>
          </cell>
          <cell r="K58" t="str">
            <v>roxana.arce1980@gmail.com</v>
          </cell>
          <cell r="L58" t="str">
            <v>CARRERA 78A #16-40 LOS ALPES A</v>
          </cell>
          <cell r="M58" t="str">
            <v>TECNICO ADMINISTRATIVO</v>
          </cell>
          <cell r="N58" t="str">
            <v>01</v>
          </cell>
          <cell r="O58">
            <v>367</v>
          </cell>
          <cell r="P58">
            <v>1849846</v>
          </cell>
          <cell r="Q58"/>
          <cell r="R58" t="str">
            <v>518294996</v>
          </cell>
          <cell r="S58" t="str">
            <v>AHORROS</v>
          </cell>
          <cell r="T58" t="str">
            <v>BBVA</v>
          </cell>
          <cell r="U58" t="str">
            <v>.522</v>
          </cell>
          <cell r="V58" t="str">
            <v xml:space="preserve">NUEVA E.P.S </v>
          </cell>
          <cell r="W58" t="str">
            <v>SURA</v>
          </cell>
          <cell r="X58" t="str">
            <v>COLPENSIONES</v>
          </cell>
          <cell r="Y58" t="str">
            <v>CAJAMAG</v>
          </cell>
          <cell r="Z58" t="str">
            <v>PROTECCION</v>
          </cell>
          <cell r="AA58">
            <v>44075</v>
          </cell>
          <cell r="AB58">
            <v>44377</v>
          </cell>
          <cell r="AC58">
            <v>-98</v>
          </cell>
          <cell r="AD58" t="str">
            <v>CENTRAL</v>
          </cell>
          <cell r="AE58" t="str">
            <v>TRABAJADOR OFICIAL</v>
          </cell>
          <cell r="AF58" t="str">
            <v>SUBGERENCIA OPERACIÓN DE OTROS SERVICIOS</v>
          </cell>
          <cell r="AG58" t="str">
            <v>DIRECCION DE ASEO Y APROVECHAMIENTO</v>
          </cell>
        </row>
        <row r="59">
          <cell r="C59">
            <v>57467136</v>
          </cell>
          <cell r="D59" t="str">
            <v>AGUDELO</v>
          </cell>
          <cell r="E59" t="str">
            <v>FRANCO</v>
          </cell>
          <cell r="F59" t="str">
            <v>ROSANA</v>
          </cell>
          <cell r="G59"/>
          <cell r="H59" t="str">
            <v>ROSANA AGUDELO FRANCO</v>
          </cell>
          <cell r="I59"/>
          <cell r="J59">
            <v>3015841514</v>
          </cell>
          <cell r="K59" t="str">
            <v>ing.roag@gmail.com</v>
          </cell>
          <cell r="L59" t="str">
            <v>MZ 87 CASA 1 CIUDADELA 29</v>
          </cell>
          <cell r="M59" t="str">
            <v>PROFESIONAL UNIVERSITARIO</v>
          </cell>
          <cell r="N59" t="str">
            <v>02</v>
          </cell>
          <cell r="O59">
            <v>219</v>
          </cell>
          <cell r="P59">
            <v>3475432</v>
          </cell>
          <cell r="Q59"/>
          <cell r="R59" t="str">
            <v>235158730</v>
          </cell>
          <cell r="S59" t="str">
            <v>AHORROS</v>
          </cell>
          <cell r="T59" t="str">
            <v>Banco de Bogotá</v>
          </cell>
          <cell r="U59" t="str">
            <v>2.436</v>
          </cell>
          <cell r="V59" t="str">
            <v>SANITAS</v>
          </cell>
          <cell r="W59" t="str">
            <v>SURA</v>
          </cell>
          <cell r="X59" t="str">
            <v>COLPENSIONES</v>
          </cell>
          <cell r="Y59" t="str">
            <v>CAJAMAG</v>
          </cell>
          <cell r="Z59" t="str">
            <v>PROTECCION</v>
          </cell>
          <cell r="AA59">
            <v>44075</v>
          </cell>
          <cell r="AB59">
            <v>44377</v>
          </cell>
          <cell r="AC59">
            <v>-98</v>
          </cell>
          <cell r="AD59" t="str">
            <v>ACUEDUCTO Y ALC</v>
          </cell>
          <cell r="AE59" t="str">
            <v>TRABAJADOR OFICIAL</v>
          </cell>
          <cell r="AF59" t="str">
            <v>SUBGERENCIA OPERACIÓN DE OTROS SERVICIOS</v>
          </cell>
          <cell r="AG59" t="str">
            <v>DIRECCION DE ASEO Y APROVECHAMIENTO</v>
          </cell>
        </row>
        <row r="60">
          <cell r="C60">
            <v>1082883009</v>
          </cell>
          <cell r="D60" t="str">
            <v>GARCIA</v>
          </cell>
          <cell r="E60" t="str">
            <v>MENDOZA</v>
          </cell>
          <cell r="F60" t="str">
            <v>RONYS</v>
          </cell>
          <cell r="G60" t="str">
            <v>EDUARDO</v>
          </cell>
          <cell r="H60" t="str">
            <v>RONYS EDUARDO GARCIA MENDOZA</v>
          </cell>
          <cell r="I60"/>
          <cell r="J60">
            <v>3134022075</v>
          </cell>
          <cell r="K60" t="str">
            <v>garciamendozaronny06@gmail.com</v>
          </cell>
          <cell r="L60" t="str">
            <v>CALLE 9 F # 59-28 FUNDADORES</v>
          </cell>
          <cell r="M60" t="str">
            <v>OPERARIO- (LECTURA Y REPARTO)</v>
          </cell>
          <cell r="N60" t="str">
            <v>01</v>
          </cell>
          <cell r="O60">
            <v>487</v>
          </cell>
          <cell r="P60">
            <v>1150932</v>
          </cell>
          <cell r="Q60"/>
          <cell r="R60">
            <v>439203704</v>
          </cell>
          <cell r="S60" t="str">
            <v>AHORROS</v>
          </cell>
          <cell r="T60" t="str">
            <v>Banco de Bogotá</v>
          </cell>
          <cell r="U60" t="str">
            <v>4.35</v>
          </cell>
          <cell r="V60" t="str">
            <v xml:space="preserve">NUEVA E.P.S </v>
          </cell>
          <cell r="W60" t="str">
            <v>SURA</v>
          </cell>
          <cell r="X60" t="str">
            <v>PORVENIR</v>
          </cell>
          <cell r="Y60" t="str">
            <v>CAJAMAG</v>
          </cell>
          <cell r="Z60" t="str">
            <v>PROTECCION</v>
          </cell>
          <cell r="AA60">
            <v>44075</v>
          </cell>
          <cell r="AB60">
            <v>44377</v>
          </cell>
          <cell r="AC60">
            <v>-98</v>
          </cell>
          <cell r="AD60" t="str">
            <v>ACUEDUCTO Y ALC</v>
          </cell>
          <cell r="AE60" t="str">
            <v>TRABAJADOR OFICIAL</v>
          </cell>
          <cell r="AF60" t="str">
            <v>SUBGERENCIA GESTION COMERCIAL Y SERVICIO AL CIUDADANO</v>
          </cell>
          <cell r="AG60" t="str">
            <v>N-A</v>
          </cell>
        </row>
        <row r="61">
          <cell r="C61">
            <v>1082847900</v>
          </cell>
          <cell r="D61" t="str">
            <v>CASTRO</v>
          </cell>
          <cell r="E61" t="str">
            <v>MANJARRES</v>
          </cell>
          <cell r="F61" t="str">
            <v>RONAL</v>
          </cell>
          <cell r="G61" t="str">
            <v>RICARDO</v>
          </cell>
          <cell r="H61" t="str">
            <v>RONAL RICARDO CASTRO MANJARRES</v>
          </cell>
          <cell r="I61"/>
          <cell r="J61">
            <v>3057939974</v>
          </cell>
          <cell r="K61" t="str">
            <v>lauchy10@hotmail.com</v>
          </cell>
          <cell r="L61" t="str">
            <v>CALLE 12 8 110 GAIRA</v>
          </cell>
          <cell r="M61" t="str">
            <v>OPERARIO- INSPECTOR DE SUSPENSIÓN, REINSTALACIÓN, CORTE Y CONEXIÓN</v>
          </cell>
          <cell r="N61" t="str">
            <v>01</v>
          </cell>
          <cell r="O61">
            <v>487</v>
          </cell>
          <cell r="P61">
            <v>1150932</v>
          </cell>
          <cell r="Q61">
            <v>200000</v>
          </cell>
          <cell r="R61" t="str">
            <v>116500099340</v>
          </cell>
          <cell r="S61" t="str">
            <v>AHORROS</v>
          </cell>
          <cell r="T61" t="str">
            <v>Davivienda</v>
          </cell>
          <cell r="U61" t="str">
            <v>4.35</v>
          </cell>
          <cell r="V61" t="str">
            <v xml:space="preserve">NUEVA E.P.S </v>
          </cell>
          <cell r="W61" t="str">
            <v>SURA</v>
          </cell>
          <cell r="X61" t="str">
            <v>PORVENIR</v>
          </cell>
          <cell r="Y61" t="str">
            <v>CAJAMAG</v>
          </cell>
          <cell r="Z61" t="str">
            <v>PROTECCION</v>
          </cell>
          <cell r="AA61">
            <v>44075</v>
          </cell>
          <cell r="AB61">
            <v>44377</v>
          </cell>
          <cell r="AC61">
            <v>-98</v>
          </cell>
          <cell r="AD61" t="str">
            <v>ACUEDUCTO Y ALC</v>
          </cell>
          <cell r="AE61" t="str">
            <v>TRABAJADOR OFICIAL</v>
          </cell>
          <cell r="AF61" t="str">
            <v>SUBGERENCIA GESTION COMERCIAL Y SERVICIO AL CIUDADANO</v>
          </cell>
          <cell r="AG61" t="str">
            <v>N-A</v>
          </cell>
        </row>
        <row r="62">
          <cell r="C62">
            <v>7628966</v>
          </cell>
          <cell r="D62" t="str">
            <v>GRANADOS</v>
          </cell>
          <cell r="E62" t="str">
            <v>MONTES</v>
          </cell>
          <cell r="F62" t="str">
            <v>RONAL</v>
          </cell>
          <cell r="G62" t="str">
            <v>DANILO</v>
          </cell>
          <cell r="H62" t="str">
            <v>RONAL DANILO GRANADOS MONTES</v>
          </cell>
          <cell r="I62"/>
          <cell r="J62">
            <v>3007289501</v>
          </cell>
          <cell r="K62" t="str">
            <v>ronaldgranados31@gmail.com</v>
          </cell>
          <cell r="L62" t="str">
            <v>CARRERA 5 NO 6 - 80 PESCAITO</v>
          </cell>
          <cell r="M62" t="str">
            <v>OPERARIO</v>
          </cell>
          <cell r="N62" t="str">
            <v>03</v>
          </cell>
          <cell r="O62">
            <v>487</v>
          </cell>
          <cell r="P62">
            <v>1795532</v>
          </cell>
          <cell r="Q62"/>
          <cell r="R62" t="str">
            <v>116000647366</v>
          </cell>
          <cell r="S62" t="str">
            <v>AHORROS</v>
          </cell>
          <cell r="T62" t="str">
            <v>Davivienda</v>
          </cell>
          <cell r="U62" t="str">
            <v>4.35</v>
          </cell>
          <cell r="V62" t="str">
            <v>SANITAS</v>
          </cell>
          <cell r="W62" t="str">
            <v>SURA</v>
          </cell>
          <cell r="X62" t="str">
            <v>PORVENIR</v>
          </cell>
          <cell r="Y62" t="str">
            <v>CAJAMAG</v>
          </cell>
          <cell r="Z62" t="str">
            <v>PROTECCION</v>
          </cell>
          <cell r="AA62">
            <v>44075</v>
          </cell>
          <cell r="AB62">
            <v>44377</v>
          </cell>
          <cell r="AC62">
            <v>-98</v>
          </cell>
          <cell r="AD62" t="str">
            <v>ACUEDUCTO Y ALC</v>
          </cell>
          <cell r="AE62" t="str">
            <v>TRABAJADOR OFICIAL</v>
          </cell>
          <cell r="AF62" t="str">
            <v xml:space="preserve">SUBGERENCIA ACUEDUCTO Y ALCANTARILLADO </v>
          </cell>
          <cell r="AG62" t="str">
            <v>DIRECCION DE OPERACIONES</v>
          </cell>
        </row>
        <row r="63">
          <cell r="C63">
            <v>1079658019</v>
          </cell>
          <cell r="D63" t="str">
            <v>LOPEZ</v>
          </cell>
          <cell r="E63" t="str">
            <v>GUTIERREZ</v>
          </cell>
          <cell r="F63" t="str">
            <v>ROGELIO</v>
          </cell>
          <cell r="G63" t="str">
            <v>JOSE</v>
          </cell>
          <cell r="H63" t="str">
            <v>ROGELIO JOSE LOPEZ GUTIERREZ</v>
          </cell>
          <cell r="I63"/>
          <cell r="J63">
            <v>3146515572</v>
          </cell>
          <cell r="K63" t="str">
            <v>abg.rlopez@gmail.com</v>
          </cell>
          <cell r="L63" t="str">
            <v>KRA 11 #5-45 SAN RAFAEL CIENAGA</v>
          </cell>
          <cell r="M63" t="str">
            <v>PROFESIONAL ESPECIALIZADO</v>
          </cell>
          <cell r="N63" t="str">
            <v>04</v>
          </cell>
          <cell r="O63">
            <v>222</v>
          </cell>
          <cell r="P63">
            <v>5250326</v>
          </cell>
          <cell r="Q63"/>
          <cell r="R63" t="str">
            <v>0550488414300480</v>
          </cell>
          <cell r="S63" t="str">
            <v>AHORROS</v>
          </cell>
          <cell r="T63" t="str">
            <v>Davivienda</v>
          </cell>
          <cell r="U63" t="str">
            <v>.522</v>
          </cell>
          <cell r="V63" t="str">
            <v>SALUD TOTAL</v>
          </cell>
          <cell r="W63" t="str">
            <v>SURA</v>
          </cell>
          <cell r="X63" t="str">
            <v>PORVENIR</v>
          </cell>
          <cell r="Y63" t="str">
            <v>CAJAMAG</v>
          </cell>
          <cell r="Z63" t="str">
            <v>FONDO NACIONAL DEL AHORRO</v>
          </cell>
          <cell r="AA63">
            <v>44075</v>
          </cell>
          <cell r="AB63">
            <v>44377</v>
          </cell>
          <cell r="AC63">
            <v>-98</v>
          </cell>
          <cell r="AD63" t="str">
            <v>CENTRAL</v>
          </cell>
          <cell r="AE63" t="str">
            <v>TRABAJADOR OFICIAL</v>
          </cell>
          <cell r="AF63" t="str">
            <v>OFICINA DE ASUNTOS JURIDICOS Y CONTRATACION</v>
          </cell>
          <cell r="AG63" t="str">
            <v>N-A</v>
          </cell>
        </row>
        <row r="64">
          <cell r="C64">
            <v>1082924035</v>
          </cell>
          <cell r="D64" t="str">
            <v>RAMOS</v>
          </cell>
          <cell r="E64" t="str">
            <v>FLOREZ</v>
          </cell>
          <cell r="F64" t="str">
            <v>RODOLFO</v>
          </cell>
          <cell r="G64" t="str">
            <v>ALBERTO</v>
          </cell>
          <cell r="H64" t="str">
            <v>RODOLFO ALBERTO RAMOS FLOREZ</v>
          </cell>
          <cell r="I64"/>
          <cell r="J64">
            <v>3008583558</v>
          </cell>
          <cell r="K64" t="str">
            <v>rodolfoelcanino@hotmail.com</v>
          </cell>
          <cell r="L64" t="str">
            <v>CARRERA 5 NO 36 - 49 SAN PABLO</v>
          </cell>
          <cell r="M64" t="str">
            <v>OPERARIO - (PRIORIZADORES)</v>
          </cell>
          <cell r="N64" t="str">
            <v>02</v>
          </cell>
          <cell r="O64">
            <v>487</v>
          </cell>
          <cell r="P64">
            <v>1505801</v>
          </cell>
          <cell r="Q64">
            <v>200000</v>
          </cell>
          <cell r="R64" t="str">
            <v>116270076601</v>
          </cell>
          <cell r="S64" t="str">
            <v>AHORROS</v>
          </cell>
          <cell r="T64" t="str">
            <v>Davivienda</v>
          </cell>
          <cell r="U64" t="str">
            <v>4.35</v>
          </cell>
          <cell r="V64" t="str">
            <v>SANITAS</v>
          </cell>
          <cell r="W64" t="str">
            <v>SURA</v>
          </cell>
          <cell r="X64" t="str">
            <v>PORVENIR</v>
          </cell>
          <cell r="Y64" t="str">
            <v>CAJAMAG</v>
          </cell>
          <cell r="Z64" t="str">
            <v>PROTECCION</v>
          </cell>
          <cell r="AA64">
            <v>44075</v>
          </cell>
          <cell r="AB64">
            <v>44377</v>
          </cell>
          <cell r="AC64">
            <v>-98</v>
          </cell>
          <cell r="AD64" t="str">
            <v>ACUEDUCTO Y ALC</v>
          </cell>
          <cell r="AE64" t="str">
            <v>TRABAJADOR OFICIAL</v>
          </cell>
          <cell r="AF64" t="str">
            <v xml:space="preserve">SUBGERENCIA ACUEDUCTO Y ALCANTARILLADO </v>
          </cell>
          <cell r="AG64" t="str">
            <v>DIRECCION DE OPERACIONES</v>
          </cell>
        </row>
        <row r="65">
          <cell r="C65">
            <v>12545478</v>
          </cell>
          <cell r="D65" t="str">
            <v>LANDERO</v>
          </cell>
          <cell r="E65" t="str">
            <v>BOLAÑO</v>
          </cell>
          <cell r="F65" t="str">
            <v>RODOLFO</v>
          </cell>
          <cell r="G65"/>
          <cell r="H65" t="str">
            <v>RODOLFO LANDERO BOLAÑO</v>
          </cell>
          <cell r="I65"/>
          <cell r="J65">
            <v>4359250</v>
          </cell>
          <cell r="K65" t="str">
            <v>rodolfo.landero22@gmail.com</v>
          </cell>
          <cell r="L65" t="str">
            <v>CALLE 38#189-74 COLINAS DEL PANDO</v>
          </cell>
          <cell r="M65" t="str">
            <v>OPERARIO - (AYUDANTE DE REDES)</v>
          </cell>
          <cell r="N65" t="str">
            <v>01</v>
          </cell>
          <cell r="O65">
            <v>487</v>
          </cell>
          <cell r="P65">
            <v>1150932</v>
          </cell>
          <cell r="Q65"/>
          <cell r="R65" t="str">
            <v>0570116270076783</v>
          </cell>
          <cell r="S65" t="str">
            <v>AHORROS</v>
          </cell>
          <cell r="T65" t="str">
            <v>Davivienda</v>
          </cell>
          <cell r="U65" t="str">
            <v>4.35</v>
          </cell>
          <cell r="V65" t="str">
            <v>SANITAS</v>
          </cell>
          <cell r="W65" t="str">
            <v>SURA</v>
          </cell>
          <cell r="X65" t="str">
            <v>COLPENSIONES</v>
          </cell>
          <cell r="Y65" t="str">
            <v>CAJAMAG</v>
          </cell>
          <cell r="Z65" t="str">
            <v>PROTECCION</v>
          </cell>
          <cell r="AA65">
            <v>44075</v>
          </cell>
          <cell r="AB65">
            <v>44377</v>
          </cell>
          <cell r="AC65">
            <v>-98</v>
          </cell>
          <cell r="AD65" t="str">
            <v>ACUEDUCTO Y ALC</v>
          </cell>
          <cell r="AE65" t="str">
            <v>TRABAJADOR OFICIAL</v>
          </cell>
          <cell r="AF65" t="str">
            <v xml:space="preserve">SUBGERENCIA ACUEDUCTO Y ALCANTARILLADO </v>
          </cell>
          <cell r="AG65" t="str">
            <v>DIRECCION DE ACUEDUCTO</v>
          </cell>
        </row>
        <row r="66">
          <cell r="C66">
            <v>15427949</v>
          </cell>
          <cell r="D66" t="str">
            <v>BERNAL</v>
          </cell>
          <cell r="E66" t="str">
            <v>RANGEL</v>
          </cell>
          <cell r="F66" t="str">
            <v>ROBINSON</v>
          </cell>
          <cell r="G66" t="str">
            <v>JOSE</v>
          </cell>
          <cell r="H66" t="str">
            <v>ROBINSON JOSE BERNAL RANGEL</v>
          </cell>
          <cell r="I66"/>
          <cell r="J66">
            <v>3157230136</v>
          </cell>
          <cell r="K66" t="str">
            <v>bernalrobinson611@gmail.com</v>
          </cell>
          <cell r="L66" t="str">
            <v>MZN N. CASA 3</v>
          </cell>
          <cell r="M66" t="str">
            <v>OPERARIO - PRODUCCIÓN</v>
          </cell>
          <cell r="N66" t="str">
            <v>02</v>
          </cell>
          <cell r="O66">
            <v>487</v>
          </cell>
          <cell r="P66">
            <v>1505801</v>
          </cell>
          <cell r="Q66"/>
          <cell r="R66" t="str">
            <v>116270076619</v>
          </cell>
          <cell r="S66" t="str">
            <v>AHORROS</v>
          </cell>
          <cell r="T66" t="str">
            <v>Davivienda</v>
          </cell>
          <cell r="U66" t="str">
            <v>4.35</v>
          </cell>
          <cell r="V66" t="str">
            <v>SALUD TOTAL</v>
          </cell>
          <cell r="W66" t="str">
            <v>SURA</v>
          </cell>
          <cell r="X66" t="str">
            <v>COLPENSIONES</v>
          </cell>
          <cell r="Y66" t="str">
            <v>CAJAMAG</v>
          </cell>
          <cell r="Z66" t="str">
            <v>PROTECCION</v>
          </cell>
          <cell r="AA66">
            <v>44075</v>
          </cell>
          <cell r="AB66">
            <v>44377</v>
          </cell>
          <cell r="AC66">
            <v>-98</v>
          </cell>
          <cell r="AD66" t="str">
            <v>ACUEDUCTO Y ALC</v>
          </cell>
          <cell r="AE66" t="str">
            <v>TRABAJADOR OFICIAL</v>
          </cell>
          <cell r="AF66" t="str">
            <v xml:space="preserve">SUBGERENCIA ACUEDUCTO Y ALCANTARILLADO </v>
          </cell>
          <cell r="AG66" t="str">
            <v>DIRECCION DE OPERACIONES</v>
          </cell>
        </row>
        <row r="67">
          <cell r="C67">
            <v>85448868</v>
          </cell>
          <cell r="D67" t="str">
            <v>GUTIERREZ</v>
          </cell>
          <cell r="E67" t="str">
            <v>ALMANZA</v>
          </cell>
          <cell r="F67" t="str">
            <v>ROBIN</v>
          </cell>
          <cell r="G67" t="str">
            <v>VICENTE</v>
          </cell>
          <cell r="H67" t="str">
            <v>ROBIN VICENTE GUTIERREZ ALMANZA</v>
          </cell>
          <cell r="I67"/>
          <cell r="J67">
            <v>3145929344</v>
          </cell>
          <cell r="K67" t="str">
            <v>robingutierrezalmanza@hotmail.com</v>
          </cell>
          <cell r="L67" t="str">
            <v>MANZANA H CASA 20 URB CANTILITO</v>
          </cell>
          <cell r="M67" t="str">
            <v>OPERARIO - SUPERVISORES</v>
          </cell>
          <cell r="N67" t="str">
            <v>03</v>
          </cell>
          <cell r="O67">
            <v>487</v>
          </cell>
          <cell r="P67">
            <v>1795532</v>
          </cell>
          <cell r="Q67">
            <v>200000</v>
          </cell>
          <cell r="R67">
            <v>439203647</v>
          </cell>
          <cell r="S67" t="str">
            <v>AHORROS</v>
          </cell>
          <cell r="T67" t="str">
            <v>Banco de Bogotá</v>
          </cell>
          <cell r="U67" t="str">
            <v>4.35</v>
          </cell>
          <cell r="V67" t="str">
            <v>FAMISANAR</v>
          </cell>
          <cell r="W67" t="str">
            <v>SURA</v>
          </cell>
          <cell r="X67" t="str">
            <v>COLPENSIONES</v>
          </cell>
          <cell r="Y67" t="str">
            <v>CAJAMAG</v>
          </cell>
          <cell r="Z67" t="str">
            <v>PROTECCION</v>
          </cell>
          <cell r="AA67">
            <v>44075</v>
          </cell>
          <cell r="AB67">
            <v>44377</v>
          </cell>
          <cell r="AC67">
            <v>-98</v>
          </cell>
          <cell r="AD67" t="str">
            <v>ACUEDUCTO Y ALC</v>
          </cell>
          <cell r="AE67" t="str">
            <v>TRABAJADOR OFICIAL</v>
          </cell>
          <cell r="AF67" t="str">
            <v>SUBGERENCIA GESTION COMERCIAL Y SERVICIO AL CIUDADANO</v>
          </cell>
          <cell r="AG67" t="str">
            <v>N-A</v>
          </cell>
        </row>
        <row r="68">
          <cell r="C68">
            <v>1083455941</v>
          </cell>
          <cell r="D68" t="str">
            <v>PEREZ</v>
          </cell>
          <cell r="E68" t="str">
            <v>THERAN</v>
          </cell>
          <cell r="F68" t="str">
            <v>ROBERTO</v>
          </cell>
          <cell r="G68" t="str">
            <v>CARLOS</v>
          </cell>
          <cell r="H68" t="str">
            <v>ROBERTO CARLOS PEREZ THERAN</v>
          </cell>
          <cell r="I68"/>
          <cell r="J68">
            <v>3136753907</v>
          </cell>
          <cell r="K68" t="str">
            <v>robertoperez23@hotmail.com</v>
          </cell>
          <cell r="L68" t="str">
            <v>CALLE26 CARRERA 18A -32 OBRERO</v>
          </cell>
          <cell r="M68" t="str">
            <v>CONDUCTOR</v>
          </cell>
          <cell r="N68" t="str">
            <v>01</v>
          </cell>
          <cell r="O68">
            <v>487</v>
          </cell>
          <cell r="P68">
            <v>1795532</v>
          </cell>
          <cell r="Q68"/>
          <cell r="R68" t="str">
            <v>48200039591</v>
          </cell>
          <cell r="S68" t="str">
            <v>AHORROS</v>
          </cell>
          <cell r="T68" t="str">
            <v>BANCOLOMBIA</v>
          </cell>
          <cell r="U68" t="str">
            <v>4.35</v>
          </cell>
          <cell r="V68" t="str">
            <v>MUTUAL SER</v>
          </cell>
          <cell r="W68" t="str">
            <v>SURA</v>
          </cell>
          <cell r="X68" t="str">
            <v>PORVENIR</v>
          </cell>
          <cell r="Y68" t="str">
            <v>CAJAMAG</v>
          </cell>
          <cell r="Z68" t="str">
            <v>PROTECCION</v>
          </cell>
          <cell r="AA68">
            <v>44075</v>
          </cell>
          <cell r="AB68">
            <v>44377</v>
          </cell>
          <cell r="AC68">
            <v>-98</v>
          </cell>
          <cell r="AD68" t="str">
            <v>CENTRAL</v>
          </cell>
          <cell r="AE68" t="str">
            <v>TRABAJADOR OFICIAL</v>
          </cell>
          <cell r="AF68" t="str">
            <v>SUBGERENCIA OPERACIÓN DE OTROS SERVICIOS</v>
          </cell>
          <cell r="AG68" t="str">
            <v>DIRECCION ACTIVIDADES COMPLEMENTARIAS Y SERVICIOS NO REGULADOS</v>
          </cell>
        </row>
        <row r="69">
          <cell r="C69">
            <v>7232038</v>
          </cell>
          <cell r="D69" t="str">
            <v>AGUILAR</v>
          </cell>
          <cell r="E69" t="str">
            <v>CADENA</v>
          </cell>
          <cell r="F69" t="str">
            <v>RIGOBERTO</v>
          </cell>
          <cell r="G69"/>
          <cell r="H69" t="str">
            <v>RIGOBERTO AGUILAR CADENA</v>
          </cell>
          <cell r="I69"/>
          <cell r="J69">
            <v>3022140964</v>
          </cell>
          <cell r="K69" t="str">
            <v>aguilarcadena078@gmail.com</v>
          </cell>
          <cell r="L69" t="str">
            <v>CRA 56B # 9C-11 CHIMILA 2</v>
          </cell>
          <cell r="M69" t="str">
            <v>OPERARIO - OFICIAL DE REDES</v>
          </cell>
          <cell r="N69" t="str">
            <v>02</v>
          </cell>
          <cell r="O69">
            <v>487</v>
          </cell>
          <cell r="P69">
            <v>1505801</v>
          </cell>
          <cell r="Q69"/>
          <cell r="R69" t="str">
            <v>116000647796</v>
          </cell>
          <cell r="S69" t="str">
            <v>AHORROS</v>
          </cell>
          <cell r="T69" t="str">
            <v>Davivienda</v>
          </cell>
          <cell r="U69" t="str">
            <v>4.35</v>
          </cell>
          <cell r="V69" t="str">
            <v xml:space="preserve">NUEVA E.P.S </v>
          </cell>
          <cell r="W69" t="str">
            <v>SURA</v>
          </cell>
          <cell r="X69" t="str">
            <v>COLPENSIONES</v>
          </cell>
          <cell r="Y69" t="str">
            <v>CAJAMAG</v>
          </cell>
          <cell r="Z69" t="str">
            <v>FONDO NACIONAL DEL AHORRO</v>
          </cell>
          <cell r="AA69">
            <v>44075</v>
          </cell>
          <cell r="AB69">
            <v>44377</v>
          </cell>
          <cell r="AC69">
            <v>-98</v>
          </cell>
          <cell r="AD69" t="str">
            <v>ACUEDUCTO Y ALC</v>
          </cell>
          <cell r="AE69" t="str">
            <v>TRABAJADOR OFICIAL</v>
          </cell>
          <cell r="AF69" t="str">
            <v xml:space="preserve">SUBGERENCIA ACUEDUCTO Y ALCANTARILLADO </v>
          </cell>
          <cell r="AG69" t="str">
            <v>DIRECCION DE ALCANTARILLADO</v>
          </cell>
        </row>
        <row r="70">
          <cell r="C70">
            <v>84459768</v>
          </cell>
          <cell r="D70" t="str">
            <v>PINTO</v>
          </cell>
          <cell r="E70" t="str">
            <v>DAU</v>
          </cell>
          <cell r="F70" t="str">
            <v>RICARDO</v>
          </cell>
          <cell r="G70" t="str">
            <v>JOSE</v>
          </cell>
          <cell r="H70" t="str">
            <v>RICARDO JOSE PINTO DAU</v>
          </cell>
          <cell r="I70"/>
          <cell r="J70">
            <v>3043805271</v>
          </cell>
          <cell r="K70" t="str">
            <v>ricardo.pinto.ing@gmail.com</v>
          </cell>
          <cell r="L70" t="str">
            <v>CARRERA 26 #42A-28 SANTA CRUZ</v>
          </cell>
          <cell r="M70" t="str">
            <v>PROFESIONAL UNIVERSITARIO</v>
          </cell>
          <cell r="N70" t="str">
            <v>02</v>
          </cell>
          <cell r="O70">
            <v>219</v>
          </cell>
          <cell r="P70">
            <v>3475432</v>
          </cell>
          <cell r="Q70"/>
          <cell r="R70" t="str">
            <v>0570116080243573</v>
          </cell>
          <cell r="S70" t="str">
            <v>AHORROS</v>
          </cell>
          <cell r="T70" t="str">
            <v>Davivienda</v>
          </cell>
          <cell r="U70" t="str">
            <v>4.35</v>
          </cell>
          <cell r="V70" t="str">
            <v>SANITAS</v>
          </cell>
          <cell r="W70" t="str">
            <v>SURA</v>
          </cell>
          <cell r="X70" t="str">
            <v>PROTECCION</v>
          </cell>
          <cell r="Y70" t="str">
            <v>CAJAMAG</v>
          </cell>
          <cell r="Z70" t="str">
            <v>PROTECCION</v>
          </cell>
          <cell r="AA70">
            <v>44075</v>
          </cell>
          <cell r="AB70">
            <v>44377</v>
          </cell>
          <cell r="AC70">
            <v>-98</v>
          </cell>
          <cell r="AD70" t="str">
            <v>ACUEDUCTO Y ALC</v>
          </cell>
          <cell r="AE70" t="str">
            <v>TRABAJADOR OFICIAL</v>
          </cell>
          <cell r="AF70" t="str">
            <v xml:space="preserve">SUBGERENCIA ACUEDUCTO Y ALCANTARILLADO </v>
          </cell>
          <cell r="AG70" t="str">
            <v>DIRECCION DE ACUEDUCTO</v>
          </cell>
        </row>
        <row r="71">
          <cell r="C71">
            <v>1082471430</v>
          </cell>
          <cell r="D71" t="str">
            <v>LARA</v>
          </cell>
          <cell r="E71" t="str">
            <v>MARQUEZ</v>
          </cell>
          <cell r="F71" t="str">
            <v>RICARDO</v>
          </cell>
          <cell r="G71" t="str">
            <v>JOSE</v>
          </cell>
          <cell r="H71" t="str">
            <v>RICARDO JOSE LARA MARQUEZ</v>
          </cell>
          <cell r="I71"/>
          <cell r="J71">
            <v>3007435732</v>
          </cell>
          <cell r="K71" t="str">
            <v>monposino25@gmail.com</v>
          </cell>
          <cell r="L71" t="str">
            <v>MZA 4 C 10 LA BOLIVARIANA</v>
          </cell>
          <cell r="M71" t="str">
            <v>OPERARIO ELECTROMECANICA - (OFICIALES)</v>
          </cell>
          <cell r="N71" t="str">
            <v>02</v>
          </cell>
          <cell r="O71">
            <v>487</v>
          </cell>
          <cell r="P71">
            <v>1505801</v>
          </cell>
          <cell r="Q71"/>
          <cell r="R71" t="str">
            <v>564702033</v>
          </cell>
          <cell r="S71" t="str">
            <v>AHORROS</v>
          </cell>
          <cell r="T71" t="str">
            <v>Banco de Bogotá</v>
          </cell>
          <cell r="U71" t="str">
            <v>4.35</v>
          </cell>
          <cell r="V71" t="str">
            <v>SALUD TOTAL</v>
          </cell>
          <cell r="W71" t="str">
            <v>SURA</v>
          </cell>
          <cell r="X71" t="str">
            <v>COLFONDOS</v>
          </cell>
          <cell r="Y71" t="str">
            <v>CAJAMAG</v>
          </cell>
          <cell r="Z71" t="str">
            <v>PROTECCION</v>
          </cell>
          <cell r="AA71">
            <v>44075</v>
          </cell>
          <cell r="AB71">
            <v>44377</v>
          </cell>
          <cell r="AC71">
            <v>-98</v>
          </cell>
          <cell r="AD71" t="str">
            <v>ACUEDUCTO Y ALC</v>
          </cell>
          <cell r="AE71" t="str">
            <v>TRABAJADOR OFICIAL</v>
          </cell>
          <cell r="AF71" t="str">
            <v xml:space="preserve">SUBGERENCIA ACUEDUCTO Y ALCANTARILLADO </v>
          </cell>
          <cell r="AG71" t="str">
            <v>DIRECCION DE OPERACIONES</v>
          </cell>
        </row>
        <row r="72">
          <cell r="C72">
            <v>1024540308</v>
          </cell>
          <cell r="D72" t="str">
            <v>SIERRA</v>
          </cell>
          <cell r="E72" t="str">
            <v>PEDROZA</v>
          </cell>
          <cell r="F72" t="str">
            <v>RICARDO</v>
          </cell>
          <cell r="G72" t="str">
            <v>ANDRES</v>
          </cell>
          <cell r="H72" t="str">
            <v>RICARDO ANDRES SIERRA PEDROZA</v>
          </cell>
          <cell r="I72"/>
          <cell r="J72">
            <v>3022009395</v>
          </cell>
          <cell r="K72" t="str">
            <v>richar_1905@hotmail.com</v>
          </cell>
          <cell r="L72" t="str">
            <v>MZ 2 CASA 8 LUZ DEL MUNDO</v>
          </cell>
          <cell r="M72" t="str">
            <v>TECNICO OPERATIVO</v>
          </cell>
          <cell r="N72" t="str">
            <v>01</v>
          </cell>
          <cell r="O72">
            <v>314</v>
          </cell>
          <cell r="P72">
            <v>1849846</v>
          </cell>
          <cell r="Q72">
            <v>200000</v>
          </cell>
          <cell r="R72" t="str">
            <v>0550116200127409</v>
          </cell>
          <cell r="S72" t="str">
            <v>AHORROS</v>
          </cell>
          <cell r="T72" t="str">
            <v>Davivienda</v>
          </cell>
          <cell r="U72" t="str">
            <v>4.35</v>
          </cell>
          <cell r="V72" t="str">
            <v>SANITAS</v>
          </cell>
          <cell r="W72" t="str">
            <v>SURA</v>
          </cell>
          <cell r="X72" t="str">
            <v>PORVENIR</v>
          </cell>
          <cell r="Y72" t="str">
            <v>CAJAMAG</v>
          </cell>
          <cell r="Z72" t="str">
            <v>PROTECCION</v>
          </cell>
          <cell r="AA72">
            <v>44075</v>
          </cell>
          <cell r="AB72">
            <v>44377</v>
          </cell>
          <cell r="AC72">
            <v>-98</v>
          </cell>
          <cell r="AD72" t="str">
            <v>ACUEDUCTO Y ALC</v>
          </cell>
          <cell r="AE72" t="str">
            <v>TRABAJADOR OFICIAL</v>
          </cell>
          <cell r="AF72" t="str">
            <v xml:space="preserve">SUBGERENCIA ACUEDUCTO Y ALCANTARILLADO </v>
          </cell>
          <cell r="AG72" t="str">
            <v>DIRECCION DE ALCANTARILLADO</v>
          </cell>
        </row>
        <row r="73">
          <cell r="C73">
            <v>1143147186</v>
          </cell>
          <cell r="D73" t="str">
            <v>ALMANZA</v>
          </cell>
          <cell r="E73" t="str">
            <v>ROMERO</v>
          </cell>
          <cell r="F73" t="str">
            <v>RAUL</v>
          </cell>
          <cell r="G73" t="str">
            <v>ANDRES</v>
          </cell>
          <cell r="H73" t="str">
            <v>RAUL ANDRES ALMANZA ROMERO</v>
          </cell>
          <cell r="I73"/>
          <cell r="J73">
            <v>3003238868</v>
          </cell>
          <cell r="K73" t="str">
            <v>raalmanza0@outlook.com</v>
          </cell>
          <cell r="L73" t="str">
            <v>CALLE 46 CARRERA 64-48 PARQUES DE BOLIVAR APARTAMENTO 102 CISNE</v>
          </cell>
          <cell r="M73" t="str">
            <v>OPERARIO REDES (AYUDANTES)</v>
          </cell>
          <cell r="N73" t="str">
            <v>01</v>
          </cell>
          <cell r="O73">
            <v>487</v>
          </cell>
          <cell r="P73">
            <v>1150932</v>
          </cell>
          <cell r="Q73"/>
          <cell r="R73" t="str">
            <v>0550488404791615</v>
          </cell>
          <cell r="S73" t="str">
            <v>AHORROS</v>
          </cell>
          <cell r="T73" t="str">
            <v>Davivienda</v>
          </cell>
          <cell r="U73" t="str">
            <v>4.35</v>
          </cell>
          <cell r="V73" t="str">
            <v>SANITAS</v>
          </cell>
          <cell r="W73" t="str">
            <v>SURA</v>
          </cell>
          <cell r="X73" t="str">
            <v>PORVENIR</v>
          </cell>
          <cell r="Y73" t="str">
            <v>CAJAMAG</v>
          </cell>
          <cell r="Z73" t="str">
            <v>PROTECCION</v>
          </cell>
          <cell r="AA73">
            <v>44075</v>
          </cell>
          <cell r="AB73">
            <v>44377</v>
          </cell>
          <cell r="AC73">
            <v>-98</v>
          </cell>
          <cell r="AD73" t="str">
            <v>ACUEDUCTO Y ALC</v>
          </cell>
          <cell r="AE73" t="str">
            <v>TRABAJADOR OFICIAL</v>
          </cell>
          <cell r="AF73" t="str">
            <v xml:space="preserve">SUBGERENCIA ACUEDUCTO Y ALCANTARILLADO </v>
          </cell>
          <cell r="AG73" t="str">
            <v>DIRECCION DE OPERACIONES</v>
          </cell>
        </row>
        <row r="74">
          <cell r="C74">
            <v>7601290</v>
          </cell>
          <cell r="D74" t="str">
            <v>TREJOS</v>
          </cell>
          <cell r="E74" t="str">
            <v>MAIGUEL</v>
          </cell>
          <cell r="F74" t="str">
            <v>RAOMIR</v>
          </cell>
          <cell r="G74" t="str">
            <v>ARJUNA</v>
          </cell>
          <cell r="H74" t="str">
            <v>RAOMIR ARJUNA TREJOS MAIGUEL</v>
          </cell>
          <cell r="I74"/>
          <cell r="J74">
            <v>3005277572</v>
          </cell>
          <cell r="K74" t="str">
            <v>raomirtrejos1@gmail.com</v>
          </cell>
          <cell r="L74" t="str">
            <v>MANZANA E CASA 29 URBANIZACION ROSALIA</v>
          </cell>
          <cell r="M74" t="str">
            <v>OPERARIO - (OFICIAL DE REDES)</v>
          </cell>
          <cell r="N74" t="str">
            <v>02</v>
          </cell>
          <cell r="O74">
            <v>487</v>
          </cell>
          <cell r="P74">
            <v>1505801</v>
          </cell>
          <cell r="Q74"/>
          <cell r="R74" t="str">
            <v>0570116270076817</v>
          </cell>
          <cell r="S74" t="str">
            <v>AHORROS</v>
          </cell>
          <cell r="T74" t="str">
            <v>Davivienda</v>
          </cell>
          <cell r="U74" t="str">
            <v>4.35</v>
          </cell>
          <cell r="V74" t="str">
            <v>SALUD TOTAL</v>
          </cell>
          <cell r="W74" t="str">
            <v>SURA</v>
          </cell>
          <cell r="X74" t="str">
            <v>COLPENSIONES</v>
          </cell>
          <cell r="Y74" t="str">
            <v>CAJAMAG</v>
          </cell>
          <cell r="Z74" t="str">
            <v>PROTECCION</v>
          </cell>
          <cell r="AA74">
            <v>44075</v>
          </cell>
          <cell r="AB74">
            <v>44377</v>
          </cell>
          <cell r="AC74">
            <v>-98</v>
          </cell>
          <cell r="AD74" t="str">
            <v>ACUEDUCTO Y ALC</v>
          </cell>
          <cell r="AE74" t="str">
            <v>TRABAJADOR OFICIAL</v>
          </cell>
          <cell r="AF74" t="str">
            <v xml:space="preserve">SUBGERENCIA ACUEDUCTO Y ALCANTARILLADO </v>
          </cell>
          <cell r="AG74" t="str">
            <v>DIRECCION DE ACUEDUCTO</v>
          </cell>
        </row>
        <row r="75">
          <cell r="C75">
            <v>1082914209</v>
          </cell>
          <cell r="D75" t="str">
            <v>PINEDA</v>
          </cell>
          <cell r="E75" t="str">
            <v>GARCIA</v>
          </cell>
          <cell r="F75" t="str">
            <v>RAFAEL</v>
          </cell>
          <cell r="G75" t="str">
            <v>MAURICIO</v>
          </cell>
          <cell r="H75" t="str">
            <v>RAFAEL MAURICIO PINEDA GARCIA</v>
          </cell>
          <cell r="I75"/>
          <cell r="J75">
            <v>3052470712</v>
          </cell>
          <cell r="K75" t="str">
            <v>rafapine2011@gmail.com</v>
          </cell>
          <cell r="L75" t="str">
            <v>CALLE 22 #15-73 ALCAZARES</v>
          </cell>
          <cell r="M75" t="str">
            <v>PROFESIONAL UNIVERSITARIO</v>
          </cell>
          <cell r="N75" t="str">
            <v>02</v>
          </cell>
          <cell r="O75">
            <v>219</v>
          </cell>
          <cell r="P75">
            <v>3475432</v>
          </cell>
          <cell r="Q75"/>
          <cell r="R75" t="str">
            <v>91659357602</v>
          </cell>
          <cell r="S75" t="str">
            <v>AHORROS</v>
          </cell>
          <cell r="T75" t="str">
            <v>BANCOLOMBIA</v>
          </cell>
          <cell r="U75" t="str">
            <v>.522</v>
          </cell>
          <cell r="V75" t="str">
            <v>EPS COOSALUD</v>
          </cell>
          <cell r="W75" t="str">
            <v>SURA</v>
          </cell>
          <cell r="X75" t="str">
            <v>COLFONDOS</v>
          </cell>
          <cell r="Y75" t="str">
            <v>CAJAMAG</v>
          </cell>
          <cell r="Z75" t="str">
            <v>PROTECCION</v>
          </cell>
          <cell r="AA75">
            <v>44075</v>
          </cell>
          <cell r="AB75">
            <v>44377</v>
          </cell>
          <cell r="AC75">
            <v>-98</v>
          </cell>
          <cell r="AD75" t="str">
            <v>CENTRAL</v>
          </cell>
          <cell r="AE75" t="str">
            <v>TRABAJADOR OFICIAL</v>
          </cell>
          <cell r="AF75" t="str">
            <v>SECRETARIA GENERAL</v>
          </cell>
          <cell r="AG75" t="str">
            <v>N-A</v>
          </cell>
        </row>
        <row r="76">
          <cell r="C76">
            <v>5110102</v>
          </cell>
          <cell r="D76" t="str">
            <v>GUZMAN</v>
          </cell>
          <cell r="E76" t="str">
            <v>SEQUEA</v>
          </cell>
          <cell r="F76" t="str">
            <v>POMPILIO</v>
          </cell>
          <cell r="G76"/>
          <cell r="H76" t="str">
            <v>POMPILIO GUZMAN SEQUEA</v>
          </cell>
          <cell r="I76"/>
          <cell r="J76">
            <v>3234902727</v>
          </cell>
          <cell r="K76" t="str">
            <v>guzmansequea18@gmail.com</v>
          </cell>
          <cell r="L76" t="str">
            <v>CRA 21 B 29C 25 BULEVAR DE LA ROSA</v>
          </cell>
          <cell r="M76" t="str">
            <v>OPERARIO BOMBEO (PRORIZADOR)</v>
          </cell>
          <cell r="N76" t="str">
            <v>02</v>
          </cell>
          <cell r="O76">
            <v>487</v>
          </cell>
          <cell r="P76">
            <v>1505801</v>
          </cell>
          <cell r="Q76">
            <v>0</v>
          </cell>
          <cell r="R76" t="str">
            <v>0570116570013072</v>
          </cell>
          <cell r="S76" t="str">
            <v>AHORROS</v>
          </cell>
          <cell r="T76" t="str">
            <v>Davivienda</v>
          </cell>
          <cell r="U76" t="str">
            <v>4.35</v>
          </cell>
          <cell r="V76" t="str">
            <v>SANITAS</v>
          </cell>
          <cell r="W76" t="str">
            <v>SURA</v>
          </cell>
          <cell r="X76" t="str">
            <v>COLFONDOS</v>
          </cell>
          <cell r="Y76" t="str">
            <v>CAJAMAG</v>
          </cell>
          <cell r="Z76" t="str">
            <v>PROTECCION</v>
          </cell>
          <cell r="AA76">
            <v>44075</v>
          </cell>
          <cell r="AB76">
            <v>44377</v>
          </cell>
          <cell r="AC76">
            <v>-98</v>
          </cell>
          <cell r="AD76" t="str">
            <v>ACUEDUCTO Y ALC</v>
          </cell>
          <cell r="AE76" t="str">
            <v>TRABAJADOR OFICIAL</v>
          </cell>
          <cell r="AF76" t="str">
            <v xml:space="preserve">SUBGERENCIA ACUEDUCTO Y ALCANTARILLADO </v>
          </cell>
          <cell r="AG76" t="str">
            <v>DIRECCION DE OPERACIONES</v>
          </cell>
        </row>
        <row r="77">
          <cell r="C77">
            <v>1128153071</v>
          </cell>
          <cell r="D77" t="str">
            <v>PADILLA</v>
          </cell>
          <cell r="E77" t="str">
            <v>PUELLO</v>
          </cell>
          <cell r="F77" t="str">
            <v>PEDRO</v>
          </cell>
          <cell r="G77" t="str">
            <v>PABLO</v>
          </cell>
          <cell r="H77" t="str">
            <v>PEDRO PABLO PADILLA PUELLO</v>
          </cell>
          <cell r="I77"/>
          <cell r="J77">
            <v>3117075804</v>
          </cell>
          <cell r="K77" t="str">
            <v>pedropadilla26@hotmail.com</v>
          </cell>
          <cell r="L77" t="str">
            <v>CRA 27K # 29K-04 SANTA ANA</v>
          </cell>
          <cell r="M77" t="str">
            <v>OPERARIO - AYUDANTE DE REDES</v>
          </cell>
          <cell r="N77" t="str">
            <v>01</v>
          </cell>
          <cell r="O77">
            <v>487</v>
          </cell>
          <cell r="P77">
            <v>1150932</v>
          </cell>
          <cell r="Q77"/>
          <cell r="R77" t="str">
            <v>0570117170035606</v>
          </cell>
          <cell r="S77" t="str">
            <v>AHORROS</v>
          </cell>
          <cell r="T77" t="str">
            <v>Davivienda</v>
          </cell>
          <cell r="U77" t="str">
            <v>4.35</v>
          </cell>
          <cell r="V77" t="str">
            <v>SALUD TOTAL</v>
          </cell>
          <cell r="W77" t="str">
            <v>SURA</v>
          </cell>
          <cell r="X77" t="str">
            <v>PORVENIR</v>
          </cell>
          <cell r="Y77" t="str">
            <v>CAJAMAG</v>
          </cell>
          <cell r="Z77" t="str">
            <v>FONDO NACIONAL DEL AHORRO</v>
          </cell>
          <cell r="AA77">
            <v>44075</v>
          </cell>
          <cell r="AB77">
            <v>44377</v>
          </cell>
          <cell r="AC77">
            <v>-98</v>
          </cell>
          <cell r="AD77" t="str">
            <v>ACUEDUCTO Y ALC</v>
          </cell>
          <cell r="AE77" t="str">
            <v>TRABAJADOR OFICIAL</v>
          </cell>
          <cell r="AF77" t="str">
            <v xml:space="preserve">SUBGERENCIA ACUEDUCTO Y ALCANTARILLADO </v>
          </cell>
          <cell r="AG77" t="str">
            <v>DIRECCION DE ALCANTARILLADO</v>
          </cell>
        </row>
        <row r="78">
          <cell r="C78">
            <v>12534771</v>
          </cell>
          <cell r="D78" t="str">
            <v>SOCARRAS</v>
          </cell>
          <cell r="E78" t="str">
            <v>RADA</v>
          </cell>
          <cell r="F78" t="str">
            <v>PEDRO</v>
          </cell>
          <cell r="G78" t="str">
            <v>MANUEL</v>
          </cell>
          <cell r="H78" t="str">
            <v>PEDRO MANUEL SOCARRAS RADA</v>
          </cell>
          <cell r="I78"/>
          <cell r="J78">
            <v>3165870303</v>
          </cell>
          <cell r="K78" t="str">
            <v>pedrosocarras@gmail.com</v>
          </cell>
          <cell r="L78" t="str">
            <v>CALLE 9F2 59B 69</v>
          </cell>
          <cell r="M78" t="str">
            <v>OPERARIO BOMBEO (OPERARIOS)</v>
          </cell>
          <cell r="N78" t="str">
            <v>02</v>
          </cell>
          <cell r="O78">
            <v>487</v>
          </cell>
          <cell r="P78">
            <v>1505801</v>
          </cell>
          <cell r="Q78"/>
          <cell r="R78" t="str">
            <v>0570116570012827</v>
          </cell>
          <cell r="S78" t="str">
            <v>AHORROS</v>
          </cell>
          <cell r="T78" t="str">
            <v>Davivienda</v>
          </cell>
          <cell r="U78" t="str">
            <v>4.35</v>
          </cell>
          <cell r="V78" t="str">
            <v xml:space="preserve">NUEVA E.P.S </v>
          </cell>
          <cell r="W78" t="str">
            <v>SURA</v>
          </cell>
          <cell r="X78" t="str">
            <v>COLPENSIONES</v>
          </cell>
          <cell r="Y78" t="str">
            <v>CAJAMAG</v>
          </cell>
          <cell r="Z78" t="str">
            <v>PROTECCION</v>
          </cell>
          <cell r="AA78">
            <v>44075</v>
          </cell>
          <cell r="AB78">
            <v>44377</v>
          </cell>
          <cell r="AC78">
            <v>-98</v>
          </cell>
          <cell r="AD78" t="str">
            <v>ACUEDUCTO Y ALC</v>
          </cell>
          <cell r="AE78" t="str">
            <v>TRABAJADOR OFICIAL</v>
          </cell>
          <cell r="AF78" t="str">
            <v xml:space="preserve">SUBGERENCIA ACUEDUCTO Y ALCANTARILLADO </v>
          </cell>
          <cell r="AG78" t="str">
            <v>DIRECCION DE OPERACIONES</v>
          </cell>
        </row>
        <row r="79">
          <cell r="C79">
            <v>7632047</v>
          </cell>
          <cell r="D79" t="str">
            <v>VERGARA</v>
          </cell>
          <cell r="E79" t="str">
            <v>CERVANTES</v>
          </cell>
          <cell r="F79" t="str">
            <v>CARLOS</v>
          </cell>
          <cell r="G79" t="str">
            <v>ALBERTO</v>
          </cell>
          <cell r="H79" t="str">
            <v>CARLOS ALBERTO VERGARA CERVANTES</v>
          </cell>
          <cell r="I79"/>
          <cell r="J79">
            <v>3017089678</v>
          </cell>
          <cell r="K79" t="str">
            <v>carlosavergara67@gmail.com</v>
          </cell>
          <cell r="L79" t="str">
            <v>CALLE 9F5 59B 56 LOS FUNDADORES</v>
          </cell>
          <cell r="M79" t="str">
            <v>OPERARIO REDES (AYUDANTES)</v>
          </cell>
          <cell r="N79" t="str">
            <v>01</v>
          </cell>
          <cell r="O79">
            <v>487</v>
          </cell>
          <cell r="P79">
            <v>1150932</v>
          </cell>
          <cell r="Q79"/>
          <cell r="R79" t="str">
            <v>0570116170074664</v>
          </cell>
          <cell r="S79" t="str">
            <v>AHORROS</v>
          </cell>
          <cell r="T79" t="str">
            <v>Davivienda</v>
          </cell>
          <cell r="U79" t="str">
            <v>4.35</v>
          </cell>
          <cell r="V79" t="str">
            <v>SANITAS</v>
          </cell>
          <cell r="W79" t="str">
            <v>SURA</v>
          </cell>
          <cell r="X79" t="str">
            <v>PORVENIR</v>
          </cell>
          <cell r="Y79" t="str">
            <v>CAJAMAG</v>
          </cell>
          <cell r="Z79" t="str">
            <v>PROTECCION</v>
          </cell>
          <cell r="AA79">
            <v>44075</v>
          </cell>
          <cell r="AB79">
            <v>44377</v>
          </cell>
          <cell r="AC79">
            <v>-98</v>
          </cell>
          <cell r="AD79" t="str">
            <v>ACUEDUCTO Y ALC</v>
          </cell>
          <cell r="AE79" t="str">
            <v>TRABAJADOR OFICIAL</v>
          </cell>
          <cell r="AF79" t="str">
            <v xml:space="preserve">SUBGERENCIA ACUEDUCTO Y ALCANTARILLADO </v>
          </cell>
          <cell r="AG79" t="str">
            <v>DIRECCION DE OPERACIONES</v>
          </cell>
        </row>
        <row r="80">
          <cell r="C80">
            <v>1004344822</v>
          </cell>
          <cell r="D80" t="str">
            <v>MUÑOZ</v>
          </cell>
          <cell r="E80" t="str">
            <v>CHARRI</v>
          </cell>
          <cell r="F80" t="str">
            <v>PEDRO</v>
          </cell>
          <cell r="G80" t="str">
            <v>JOSE</v>
          </cell>
          <cell r="H80" t="str">
            <v>PEDRO JOSE MUÑOZ CHARRI</v>
          </cell>
          <cell r="I80"/>
          <cell r="J80">
            <v>3172232963</v>
          </cell>
          <cell r="K80" t="str">
            <v>pello881@hotmail.com</v>
          </cell>
          <cell r="L80" t="str">
            <v>CARRERA39-#38-06 SANTA FE</v>
          </cell>
          <cell r="M80" t="str">
            <v>OPERARIO - (AYUDANTE DE REDES)</v>
          </cell>
          <cell r="N80" t="str">
            <v>01</v>
          </cell>
          <cell r="O80">
            <v>487</v>
          </cell>
          <cell r="P80">
            <v>1150932</v>
          </cell>
          <cell r="Q80"/>
          <cell r="R80" t="str">
            <v>0550117300064302</v>
          </cell>
          <cell r="S80" t="str">
            <v>AHORROS</v>
          </cell>
          <cell r="T80" t="str">
            <v>Davivienda</v>
          </cell>
          <cell r="U80" t="str">
            <v>4.35</v>
          </cell>
          <cell r="V80" t="str">
            <v>SALUD TOTAL</v>
          </cell>
          <cell r="W80" t="str">
            <v>SURA</v>
          </cell>
          <cell r="X80" t="str">
            <v>PORVENIR</v>
          </cell>
          <cell r="Y80" t="str">
            <v>CAJAMAG</v>
          </cell>
          <cell r="Z80" t="str">
            <v>PROTECCION</v>
          </cell>
          <cell r="AA80">
            <v>44075</v>
          </cell>
          <cell r="AB80">
            <v>44377</v>
          </cell>
          <cell r="AC80">
            <v>-98</v>
          </cell>
          <cell r="AD80" t="str">
            <v>ACUEDUCTO Y ALC</v>
          </cell>
          <cell r="AE80" t="str">
            <v>TRABAJADOR OFICIAL</v>
          </cell>
          <cell r="AF80" t="str">
            <v xml:space="preserve">SUBGERENCIA ACUEDUCTO Y ALCANTARILLADO </v>
          </cell>
          <cell r="AG80" t="str">
            <v>DIRECCION DE ACUEDUCTO</v>
          </cell>
        </row>
        <row r="81">
          <cell r="C81">
            <v>12559634</v>
          </cell>
          <cell r="D81" t="str">
            <v>MARTINEZ</v>
          </cell>
          <cell r="E81" t="str">
            <v>CABALLERO</v>
          </cell>
          <cell r="F81" t="str">
            <v>PEDRO</v>
          </cell>
          <cell r="G81" t="str">
            <v>FRANCISCO</v>
          </cell>
          <cell r="H81" t="str">
            <v>PEDRO FRANCISCO MARTINEZ CABALLERO</v>
          </cell>
          <cell r="I81"/>
          <cell r="J81">
            <v>3013751325</v>
          </cell>
          <cell r="K81" t="str">
            <v>sanmatino@gmail.com</v>
          </cell>
          <cell r="L81" t="str">
            <v>CL 44 43 48 MARIA EUGENIA</v>
          </cell>
          <cell r="M81" t="str">
            <v>OPERARIO ELECTROMECANICA - (OFICIALES)</v>
          </cell>
          <cell r="N81" t="str">
            <v>02</v>
          </cell>
          <cell r="O81">
            <v>487</v>
          </cell>
          <cell r="P81">
            <v>1505801</v>
          </cell>
          <cell r="Q81"/>
          <cell r="R81" t="str">
            <v>0550488405093938</v>
          </cell>
          <cell r="S81" t="str">
            <v>AHORROS</v>
          </cell>
          <cell r="T81" t="str">
            <v>Davivienda</v>
          </cell>
          <cell r="U81" t="str">
            <v>4.35</v>
          </cell>
          <cell r="V81" t="str">
            <v>SALUD TOTAL</v>
          </cell>
          <cell r="W81" t="str">
            <v>SURA</v>
          </cell>
          <cell r="X81" t="str">
            <v>COLFONDOS</v>
          </cell>
          <cell r="Y81" t="str">
            <v>CAJAMAG</v>
          </cell>
          <cell r="Z81" t="str">
            <v>PROTECCION</v>
          </cell>
          <cell r="AA81">
            <v>44075</v>
          </cell>
          <cell r="AB81">
            <v>44377</v>
          </cell>
          <cell r="AC81">
            <v>-98</v>
          </cell>
          <cell r="AD81" t="str">
            <v>ACUEDUCTO Y ALC</v>
          </cell>
          <cell r="AE81" t="str">
            <v>TRABAJADOR OFICIAL</v>
          </cell>
          <cell r="AF81" t="str">
            <v xml:space="preserve">SUBGERENCIA ACUEDUCTO Y ALCANTARILLADO </v>
          </cell>
          <cell r="AG81" t="str">
            <v>DIRECCION DE OPERACIONES</v>
          </cell>
        </row>
        <row r="82">
          <cell r="C82">
            <v>85448733</v>
          </cell>
          <cell r="D82" t="str">
            <v>VARGAS</v>
          </cell>
          <cell r="E82" t="str">
            <v>PEREZ</v>
          </cell>
          <cell r="F82" t="str">
            <v>PEDRO</v>
          </cell>
          <cell r="G82" t="str">
            <v>ENRIQUE</v>
          </cell>
          <cell r="H82" t="str">
            <v>PEDRO ENRIQUE VARGAS PEREZ</v>
          </cell>
          <cell r="I82"/>
          <cell r="J82">
            <v>3152542426</v>
          </cell>
          <cell r="K82" t="str">
            <v>pedrovargas021965@gmail.com</v>
          </cell>
          <cell r="L82" t="str">
            <v>CARRERA 2 # 2-32 SAN MARTIN</v>
          </cell>
          <cell r="M82" t="str">
            <v>OPERARIO- CAPTACION</v>
          </cell>
          <cell r="N82" t="str">
            <v>01</v>
          </cell>
          <cell r="O82">
            <v>487</v>
          </cell>
          <cell r="P82">
            <v>1150932</v>
          </cell>
          <cell r="Q82"/>
          <cell r="R82" t="str">
            <v>116570012769</v>
          </cell>
          <cell r="S82" t="str">
            <v>AHORROS</v>
          </cell>
          <cell r="T82" t="str">
            <v>Davivienda</v>
          </cell>
          <cell r="U82" t="str">
            <v>4.35</v>
          </cell>
          <cell r="V82" t="str">
            <v>FAMISANAR</v>
          </cell>
          <cell r="W82" t="str">
            <v>SURA</v>
          </cell>
          <cell r="X82" t="str">
            <v>COLPENSIONES</v>
          </cell>
          <cell r="Y82" t="str">
            <v>CAJAMAG</v>
          </cell>
          <cell r="Z82" t="str">
            <v>PROTECCION</v>
          </cell>
          <cell r="AA82">
            <v>44075</v>
          </cell>
          <cell r="AB82">
            <v>44377</v>
          </cell>
          <cell r="AC82">
            <v>-98</v>
          </cell>
          <cell r="AD82" t="str">
            <v>ACUEDUCTO Y ALC</v>
          </cell>
          <cell r="AE82" t="str">
            <v>TRABAJADOR OFICIAL</v>
          </cell>
          <cell r="AF82" t="str">
            <v xml:space="preserve">SUBGERENCIA ACUEDUCTO Y ALCANTARILLADO </v>
          </cell>
          <cell r="AG82" t="str">
            <v>DIRECCION DE OPERACIONES</v>
          </cell>
        </row>
        <row r="83">
          <cell r="C83">
            <v>7603704</v>
          </cell>
          <cell r="D83" t="str">
            <v>PEÑA</v>
          </cell>
          <cell r="E83" t="str">
            <v>RODRIGUEZ</v>
          </cell>
          <cell r="F83" t="str">
            <v>PEDRO</v>
          </cell>
          <cell r="G83" t="str">
            <v>ANTONIO</v>
          </cell>
          <cell r="H83" t="str">
            <v>PEDRO ANTONIO PEÑA RODRIGUEZ</v>
          </cell>
          <cell r="I83"/>
          <cell r="J83">
            <v>3022491811</v>
          </cell>
          <cell r="K83" t="str">
            <v>ke.jo.pe.mo@hotmail.com</v>
          </cell>
          <cell r="L83" t="str">
            <v>CALLE 40#15-60 MARIA EUGENIA</v>
          </cell>
          <cell r="M83" t="str">
            <v>CONDUCTOR- OPERARIO DE MAQUINARIA PESADA</v>
          </cell>
          <cell r="N83" t="str">
            <v>01</v>
          </cell>
          <cell r="O83">
            <v>487</v>
          </cell>
          <cell r="P83">
            <v>1795532</v>
          </cell>
          <cell r="Q83"/>
          <cell r="R83" t="str">
            <v>24542065865</v>
          </cell>
          <cell r="S83" t="str">
            <v>AHORROS</v>
          </cell>
          <cell r="T83" t="str">
            <v>BANCOLOMBIA</v>
          </cell>
          <cell r="U83" t="str">
            <v>4.35</v>
          </cell>
          <cell r="V83" t="str">
            <v>SANITAS</v>
          </cell>
          <cell r="W83" t="str">
            <v>SURA</v>
          </cell>
          <cell r="X83" t="str">
            <v>PORVENIR</v>
          </cell>
          <cell r="Y83" t="str">
            <v>CAJAMAG</v>
          </cell>
          <cell r="Z83" t="str">
            <v>PROTECCION</v>
          </cell>
          <cell r="AA83">
            <v>44075</v>
          </cell>
          <cell r="AB83">
            <v>44377</v>
          </cell>
          <cell r="AC83">
            <v>-98</v>
          </cell>
          <cell r="AD83" t="str">
            <v>CENTRAL</v>
          </cell>
          <cell r="AE83" t="str">
            <v>TRABAJADOR OFICIAL</v>
          </cell>
          <cell r="AF83" t="str">
            <v>SUBGERENCIA OPERACIÓN DE OTROS SERVICIOS</v>
          </cell>
          <cell r="AG83" t="str">
            <v>DIRECCION ACTIVIDADES COMPLEMENTARIAS Y SERVICIOS NO REGULADOS</v>
          </cell>
        </row>
        <row r="84">
          <cell r="C84">
            <v>26671625</v>
          </cell>
          <cell r="D84" t="str">
            <v>CASADO</v>
          </cell>
          <cell r="E84" t="str">
            <v>SEGRERA</v>
          </cell>
          <cell r="F84" t="str">
            <v>PAULA</v>
          </cell>
          <cell r="G84" t="str">
            <v>JEANNETTE</v>
          </cell>
          <cell r="H84" t="str">
            <v>PAULA JEANNETTE CASADO SEGRERA</v>
          </cell>
          <cell r="I84"/>
          <cell r="J84">
            <v>3022639306</v>
          </cell>
          <cell r="K84" t="str">
            <v>ing.paulacasado@gmail.com</v>
          </cell>
          <cell r="L84" t="str">
            <v>CALLE 30 NO 11 - 76 MARTINETE</v>
          </cell>
          <cell r="M84" t="str">
            <v>PROFESIONAL UNIVERSITARIO</v>
          </cell>
          <cell r="N84" t="str">
            <v>01</v>
          </cell>
          <cell r="O84">
            <v>219</v>
          </cell>
          <cell r="P84">
            <v>2647587</v>
          </cell>
          <cell r="Q84"/>
          <cell r="R84" t="str">
            <v>0550116000646707</v>
          </cell>
          <cell r="S84" t="str">
            <v>AHORROS</v>
          </cell>
          <cell r="T84" t="str">
            <v>Banco de Bogotá</v>
          </cell>
          <cell r="U84" t="str">
            <v>2.436</v>
          </cell>
          <cell r="V84" t="str">
            <v>SALUD TOTAL</v>
          </cell>
          <cell r="W84" t="str">
            <v>SURA</v>
          </cell>
          <cell r="X84" t="str">
            <v>COLPENSIONES</v>
          </cell>
          <cell r="Y84" t="str">
            <v>CAJAMAG</v>
          </cell>
          <cell r="Z84" t="str">
            <v>PROTECCION</v>
          </cell>
          <cell r="AA84">
            <v>44075</v>
          </cell>
          <cell r="AB84">
            <v>44377</v>
          </cell>
          <cell r="AC84">
            <v>-98</v>
          </cell>
          <cell r="AD84" t="str">
            <v>ACUEDUCTO Y ALC</v>
          </cell>
          <cell r="AE84" t="str">
            <v>TRABAJADOR OFICIAL</v>
          </cell>
          <cell r="AF84" t="str">
            <v>SUBGERENCIA GESTION COMERCIAL Y SERVICIO AL CIUDADANO</v>
          </cell>
          <cell r="AG84" t="str">
            <v>N-A</v>
          </cell>
        </row>
        <row r="85">
          <cell r="C85">
            <v>7143811</v>
          </cell>
          <cell r="D85" t="str">
            <v>GIRALDO</v>
          </cell>
          <cell r="E85" t="str">
            <v>OLGUIN</v>
          </cell>
          <cell r="F85" t="str">
            <v>CARLOS</v>
          </cell>
          <cell r="G85" t="str">
            <v>MARIO</v>
          </cell>
          <cell r="H85" t="str">
            <v>CARLOS MARIO GIRALDO OLGUIN</v>
          </cell>
          <cell r="I85"/>
          <cell r="J85">
            <v>3022471878</v>
          </cell>
          <cell r="K85" t="str">
            <v>carlosmariog0528@gmail.com</v>
          </cell>
          <cell r="L85" t="str">
            <v>MZA 18 CASA 18 LIBANO 2000</v>
          </cell>
          <cell r="M85" t="str">
            <v>OPERARIO- (LECTURA Y REPARTO)</v>
          </cell>
          <cell r="N85" t="str">
            <v>01</v>
          </cell>
          <cell r="O85">
            <v>487</v>
          </cell>
          <cell r="P85">
            <v>1150932</v>
          </cell>
          <cell r="Q85"/>
          <cell r="R85">
            <v>439203654</v>
          </cell>
          <cell r="S85" t="str">
            <v>AHORROS</v>
          </cell>
          <cell r="T85" t="str">
            <v>Banco de Bogotá</v>
          </cell>
          <cell r="U85" t="str">
            <v>4.35</v>
          </cell>
          <cell r="V85" t="str">
            <v>SANITAS</v>
          </cell>
          <cell r="W85" t="str">
            <v>SURA</v>
          </cell>
          <cell r="X85" t="str">
            <v>PORVENIR</v>
          </cell>
          <cell r="Y85" t="str">
            <v>CAJAMAG</v>
          </cell>
          <cell r="Z85" t="str">
            <v>PROTECCION</v>
          </cell>
          <cell r="AA85">
            <v>44075</v>
          </cell>
          <cell r="AB85">
            <v>44377</v>
          </cell>
          <cell r="AC85">
            <v>-98</v>
          </cell>
          <cell r="AD85" t="str">
            <v>ACUEDUCTO Y ALC</v>
          </cell>
          <cell r="AE85" t="str">
            <v>TRABAJADOR OFICIAL</v>
          </cell>
          <cell r="AF85" t="str">
            <v>SUBGERENCIA GESTION COMERCIAL Y SERVICIO AL CIUDADANO</v>
          </cell>
          <cell r="AG85" t="str">
            <v>N-A</v>
          </cell>
        </row>
        <row r="86">
          <cell r="C86">
            <v>85154054</v>
          </cell>
          <cell r="D86" t="str">
            <v>ROJAS</v>
          </cell>
          <cell r="E86" t="str">
            <v>MANOTAS</v>
          </cell>
          <cell r="F86" t="str">
            <v>OSWALDO</v>
          </cell>
          <cell r="G86" t="str">
            <v>ENRIQUE</v>
          </cell>
          <cell r="H86" t="str">
            <v>OSWALDO ENRIQUE ROJAS MANOTAS</v>
          </cell>
          <cell r="I86"/>
          <cell r="J86">
            <v>3012235082</v>
          </cell>
          <cell r="K86" t="str">
            <v>orojasmanotas@gmail.com</v>
          </cell>
          <cell r="L86" t="str">
            <v>MZ D CASA 23 CONCEPCION 1</v>
          </cell>
          <cell r="M86" t="str">
            <v>PROFESIONAL UNIVERSITARIO</v>
          </cell>
          <cell r="N86" t="str">
            <v>02</v>
          </cell>
          <cell r="O86">
            <v>219</v>
          </cell>
          <cell r="P86">
            <v>3475432</v>
          </cell>
          <cell r="Q86"/>
          <cell r="R86">
            <v>564661841</v>
          </cell>
          <cell r="S86" t="str">
            <v>AHORROS</v>
          </cell>
          <cell r="T86" t="str">
            <v>Banco de Bogotá</v>
          </cell>
          <cell r="U86" t="str">
            <v>4.35</v>
          </cell>
          <cell r="V86" t="str">
            <v>SALUD TOTAL</v>
          </cell>
          <cell r="W86" t="str">
            <v>SURA</v>
          </cell>
          <cell r="X86" t="str">
            <v>PORVENIR</v>
          </cell>
          <cell r="Y86" t="str">
            <v>CAJAMAG</v>
          </cell>
          <cell r="Z86" t="str">
            <v>PROTECCION</v>
          </cell>
          <cell r="AA86">
            <v>44075</v>
          </cell>
          <cell r="AB86">
            <v>44377</v>
          </cell>
          <cell r="AC86">
            <v>-98</v>
          </cell>
          <cell r="AD86" t="str">
            <v>ENERGIA Y ALUMBRADO</v>
          </cell>
          <cell r="AE86" t="str">
            <v>TRABAJADOR OFICIAL</v>
          </cell>
          <cell r="AF86" t="str">
            <v>SUBGERENCIA OPERACIÓN DE OTROS SERVICIOS</v>
          </cell>
          <cell r="AG86" t="str">
            <v>DIRECCION ENERGIA Y ALUMBRADO PUBLICO</v>
          </cell>
        </row>
        <row r="87">
          <cell r="C87">
            <v>1082955577</v>
          </cell>
          <cell r="D87" t="str">
            <v>BECERRA</v>
          </cell>
          <cell r="E87" t="str">
            <v>PEREZ</v>
          </cell>
          <cell r="F87" t="str">
            <v>OSNEIDER</v>
          </cell>
          <cell r="G87" t="str">
            <v>FABIAN</v>
          </cell>
          <cell r="H87" t="str">
            <v>OSNEIDER FABIAN BECERRA PEREZ</v>
          </cell>
          <cell r="I87"/>
          <cell r="J87">
            <v>3162715446</v>
          </cell>
          <cell r="K87" t="str">
            <v>becerraperezfabian@gmail.com</v>
          </cell>
          <cell r="L87" t="str">
            <v>CRA 1A#5-93 APTO 201 RODADERO</v>
          </cell>
          <cell r="M87" t="str">
            <v>PROFESIONAL UNIVERSITARIO</v>
          </cell>
          <cell r="N87" t="str">
            <v>02</v>
          </cell>
          <cell r="O87">
            <v>219</v>
          </cell>
          <cell r="P87">
            <v>3475432</v>
          </cell>
          <cell r="Q87"/>
          <cell r="R87" t="str">
            <v>220363204</v>
          </cell>
          <cell r="S87" t="str">
            <v>AHORROS</v>
          </cell>
          <cell r="T87" t="str">
            <v>Banco de Bogotá</v>
          </cell>
          <cell r="U87" t="str">
            <v>.522</v>
          </cell>
          <cell r="V87" t="str">
            <v>SANITAS</v>
          </cell>
          <cell r="W87" t="str">
            <v>SURA</v>
          </cell>
          <cell r="X87" t="str">
            <v>COLPENSIONES</v>
          </cell>
          <cell r="Y87" t="str">
            <v>CAJAMAG</v>
          </cell>
          <cell r="Z87" t="str">
            <v>PROTECCION</v>
          </cell>
          <cell r="AA87">
            <v>44075</v>
          </cell>
          <cell r="AB87">
            <v>44377</v>
          </cell>
          <cell r="AC87">
            <v>-98</v>
          </cell>
          <cell r="AD87" t="str">
            <v>CENTRAL</v>
          </cell>
          <cell r="AE87" t="str">
            <v>TRABAJADOR OFICIAL</v>
          </cell>
          <cell r="AF87" t="str">
            <v>OFICINA DE PLANEACION ESTRATEGICA Y GESTION REGULATORIA</v>
          </cell>
          <cell r="AG87" t="str">
            <v>N-A</v>
          </cell>
        </row>
        <row r="88">
          <cell r="C88">
            <v>85452059</v>
          </cell>
          <cell r="D88" t="str">
            <v>GONZALEZ</v>
          </cell>
          <cell r="E88" t="str">
            <v>FONSECA</v>
          </cell>
          <cell r="F88" t="str">
            <v>OSCAR</v>
          </cell>
          <cell r="G88" t="str">
            <v>SEGUNDO</v>
          </cell>
          <cell r="H88" t="str">
            <v>OSCAR SEGUNDO GONZALEZ FONSECA</v>
          </cell>
          <cell r="I88"/>
          <cell r="J88">
            <v>3003782880</v>
          </cell>
          <cell r="K88" t="str">
            <v>o.gonzalezf0521@gmail.com</v>
          </cell>
          <cell r="L88" t="str">
            <v>CALLE 9C NO 50-53 BASTIDAS</v>
          </cell>
          <cell r="M88" t="str">
            <v>OPERARIO</v>
          </cell>
          <cell r="N88" t="str">
            <v>03</v>
          </cell>
          <cell r="O88">
            <v>487</v>
          </cell>
          <cell r="P88">
            <v>1795532</v>
          </cell>
          <cell r="Q88"/>
          <cell r="R88" t="str">
            <v>0570116270076585</v>
          </cell>
          <cell r="S88" t="str">
            <v>AHORROS</v>
          </cell>
          <cell r="T88" t="str">
            <v>Davivienda</v>
          </cell>
          <cell r="U88" t="str">
            <v>4.35</v>
          </cell>
          <cell r="V88" t="str">
            <v>SANITAS</v>
          </cell>
          <cell r="W88" t="str">
            <v>SURA</v>
          </cell>
          <cell r="X88" t="str">
            <v>COLPENSIONES</v>
          </cell>
          <cell r="Y88" t="str">
            <v>CAJAMAG</v>
          </cell>
          <cell r="Z88" t="str">
            <v>PROTECCION</v>
          </cell>
          <cell r="AA88">
            <v>44075</v>
          </cell>
          <cell r="AB88">
            <v>44377</v>
          </cell>
          <cell r="AC88">
            <v>-98</v>
          </cell>
          <cell r="AD88" t="str">
            <v>ACUEDUCTO Y ALC</v>
          </cell>
          <cell r="AE88" t="str">
            <v>TRABAJADOR OFICIAL</v>
          </cell>
          <cell r="AF88" t="str">
            <v xml:space="preserve">SUBGERENCIA ACUEDUCTO Y ALCANTARILLADO </v>
          </cell>
          <cell r="AG88" t="str">
            <v>DIRECCION DE OPERACIONES</v>
          </cell>
        </row>
        <row r="89">
          <cell r="C89">
            <v>1007096790</v>
          </cell>
          <cell r="D89" t="str">
            <v>CUAO</v>
          </cell>
          <cell r="E89" t="str">
            <v>SARMIENTO</v>
          </cell>
          <cell r="F89" t="str">
            <v>OSCAR</v>
          </cell>
          <cell r="G89" t="str">
            <v>ALFONSO</v>
          </cell>
          <cell r="H89" t="str">
            <v>OSCAR ALFONSO CUAO SARMIENTO</v>
          </cell>
          <cell r="I89"/>
          <cell r="J89">
            <v>3008861112</v>
          </cell>
          <cell r="K89" t="str">
            <v>oscar.alfonso.cuao@gmail.com</v>
          </cell>
          <cell r="L89" t="str">
            <v>MANZANA 42 CASA 10 EL PANDO</v>
          </cell>
          <cell r="M89" t="str">
            <v>OPERARIO- (LECTURA Y REPARTO)</v>
          </cell>
          <cell r="N89" t="str">
            <v>01</v>
          </cell>
          <cell r="O89">
            <v>487</v>
          </cell>
          <cell r="P89">
            <v>1150932</v>
          </cell>
          <cell r="Q89"/>
          <cell r="R89">
            <v>439204132</v>
          </cell>
          <cell r="S89" t="str">
            <v>AHORROS</v>
          </cell>
          <cell r="T89" t="str">
            <v>Banco de Bogotá</v>
          </cell>
          <cell r="U89" t="str">
            <v>4.35</v>
          </cell>
          <cell r="V89" t="str">
            <v>SALUD TOTAL</v>
          </cell>
          <cell r="W89" t="str">
            <v>SURA</v>
          </cell>
          <cell r="X89" t="str">
            <v>PROTECCION</v>
          </cell>
          <cell r="Y89" t="str">
            <v>CAJAMAG</v>
          </cell>
          <cell r="Z89" t="str">
            <v>PROTECCION</v>
          </cell>
          <cell r="AA89">
            <v>44075</v>
          </cell>
          <cell r="AB89">
            <v>44377</v>
          </cell>
          <cell r="AC89">
            <v>-98</v>
          </cell>
          <cell r="AD89" t="str">
            <v>ACUEDUCTO Y ALC</v>
          </cell>
          <cell r="AE89" t="str">
            <v>TRABAJADOR OFICIAL</v>
          </cell>
          <cell r="AF89" t="str">
            <v>SUBGERENCIA GESTION COMERCIAL Y SERVICIO AL CIUDADANO</v>
          </cell>
          <cell r="AG89" t="str">
            <v>N-A</v>
          </cell>
        </row>
        <row r="90">
          <cell r="C90">
            <v>84455026</v>
          </cell>
          <cell r="D90" t="str">
            <v>EGUIS</v>
          </cell>
          <cell r="E90" t="str">
            <v>MANJARREZ</v>
          </cell>
          <cell r="F90" t="str">
            <v>ORLANDO</v>
          </cell>
          <cell r="G90" t="str">
            <v>SEGUNDO</v>
          </cell>
          <cell r="H90" t="str">
            <v>ORLANDO SEGUNDO EGUIS MANJARREZ</v>
          </cell>
          <cell r="I90"/>
          <cell r="J90">
            <v>3012003432</v>
          </cell>
          <cell r="K90" t="str">
            <v>orlandoeguis06@gmail.com</v>
          </cell>
          <cell r="L90" t="str">
            <v>CALLE4B-#21C-169- SAN FERNANDO</v>
          </cell>
          <cell r="M90" t="str">
            <v>OPERARIO - (OFICIAL DE REDES)</v>
          </cell>
          <cell r="N90" t="str">
            <v>02</v>
          </cell>
          <cell r="O90">
            <v>487</v>
          </cell>
          <cell r="P90">
            <v>1505801</v>
          </cell>
          <cell r="Q90"/>
          <cell r="R90" t="str">
            <v>78104960412</v>
          </cell>
          <cell r="S90" t="str">
            <v>AHORROS</v>
          </cell>
          <cell r="T90" t="str">
            <v>BANCOLOMBIA</v>
          </cell>
          <cell r="U90" t="str">
            <v>4.35</v>
          </cell>
          <cell r="V90" t="str">
            <v>SALUD TOTAL</v>
          </cell>
          <cell r="W90" t="str">
            <v>SURA</v>
          </cell>
          <cell r="X90" t="str">
            <v>PROTECCION</v>
          </cell>
          <cell r="Y90" t="str">
            <v>CAJAMAG</v>
          </cell>
          <cell r="Z90" t="str">
            <v>PROTECCION</v>
          </cell>
          <cell r="AA90">
            <v>44075</v>
          </cell>
          <cell r="AB90">
            <v>44377</v>
          </cell>
          <cell r="AC90">
            <v>-98</v>
          </cell>
          <cell r="AD90" t="str">
            <v>ACUEDUCTO Y ALC</v>
          </cell>
          <cell r="AE90" t="str">
            <v>TRABAJADOR OFICIAL</v>
          </cell>
          <cell r="AF90" t="str">
            <v xml:space="preserve">SUBGERENCIA ACUEDUCTO Y ALCANTARILLADO </v>
          </cell>
          <cell r="AG90" t="str">
            <v>DIRECCION DE ACUEDUCTO</v>
          </cell>
        </row>
        <row r="91">
          <cell r="C91">
            <v>85452694</v>
          </cell>
          <cell r="D91" t="str">
            <v>GONZALEZ</v>
          </cell>
          <cell r="E91" t="str">
            <v>IBARRA</v>
          </cell>
          <cell r="F91" t="str">
            <v>OMAR</v>
          </cell>
          <cell r="G91" t="str">
            <v>LORENZO</v>
          </cell>
          <cell r="H91" t="str">
            <v>OMAR LORENZO GONZALEZ IBARRA</v>
          </cell>
          <cell r="I91"/>
          <cell r="J91">
            <v>3014494922</v>
          </cell>
          <cell r="K91" t="str">
            <v>lorenzoomar187@gmail.com</v>
          </cell>
          <cell r="L91" t="str">
            <v>CRA 3 CALLE 2 SAN MARTIN</v>
          </cell>
          <cell r="M91" t="str">
            <v>OPERARIO - OFICIAL DE REDES</v>
          </cell>
          <cell r="N91" t="str">
            <v>02</v>
          </cell>
          <cell r="O91">
            <v>487</v>
          </cell>
          <cell r="P91">
            <v>1505801</v>
          </cell>
          <cell r="Q91"/>
          <cell r="R91" t="str">
            <v>116570013064</v>
          </cell>
          <cell r="S91" t="str">
            <v>AHORROS</v>
          </cell>
          <cell r="T91" t="str">
            <v>Davivienda</v>
          </cell>
          <cell r="U91" t="str">
            <v>4.35</v>
          </cell>
          <cell r="V91" t="str">
            <v>SALUD TOTAL</v>
          </cell>
          <cell r="W91" t="str">
            <v>SURA</v>
          </cell>
          <cell r="X91" t="str">
            <v>COLPENSIONES</v>
          </cell>
          <cell r="Y91" t="str">
            <v>CAJAMAG</v>
          </cell>
          <cell r="Z91" t="str">
            <v>FONDO NACIONAL DEL AHORRO</v>
          </cell>
          <cell r="AA91">
            <v>44075</v>
          </cell>
          <cell r="AB91">
            <v>44377</v>
          </cell>
          <cell r="AC91">
            <v>-98</v>
          </cell>
          <cell r="AD91" t="str">
            <v>ACUEDUCTO Y ALC</v>
          </cell>
          <cell r="AE91" t="str">
            <v>TRABAJADOR OFICIAL</v>
          </cell>
          <cell r="AF91" t="str">
            <v xml:space="preserve">SUBGERENCIA ACUEDUCTO Y ALCANTARILLADO </v>
          </cell>
          <cell r="AG91" t="str">
            <v>DIRECCION DE ALCANTARILLADO</v>
          </cell>
        </row>
        <row r="92">
          <cell r="C92">
            <v>1085170003</v>
          </cell>
          <cell r="D92" t="str">
            <v>ARIAS</v>
          </cell>
          <cell r="E92" t="str">
            <v>MENDOZA</v>
          </cell>
          <cell r="F92" t="str">
            <v>OFFIR</v>
          </cell>
          <cell r="G92" t="str">
            <v>MARIA</v>
          </cell>
          <cell r="H92" t="str">
            <v>OFFIR MARIA ARIAS MENDOZA</v>
          </cell>
          <cell r="I92"/>
          <cell r="J92">
            <v>3215272992</v>
          </cell>
          <cell r="K92" t="str">
            <v>ofir22maria@hootmail.com</v>
          </cell>
          <cell r="L92" t="str">
            <v>MZ 15 CASA 7 NUEVO TEJARES</v>
          </cell>
          <cell r="M92" t="str">
            <v>PROFESIONAL UNIVERSITARIO</v>
          </cell>
          <cell r="N92" t="str">
            <v>02</v>
          </cell>
          <cell r="O92">
            <v>219</v>
          </cell>
          <cell r="P92">
            <v>3475432</v>
          </cell>
          <cell r="Q92"/>
          <cell r="R92">
            <v>51322040257</v>
          </cell>
          <cell r="S92" t="str">
            <v>AHORROS</v>
          </cell>
          <cell r="T92" t="str">
            <v>BANCOLOMBIA</v>
          </cell>
          <cell r="U92" t="str">
            <v>.522</v>
          </cell>
          <cell r="V92" t="str">
            <v>SANITAS</v>
          </cell>
          <cell r="W92" t="str">
            <v>SURA</v>
          </cell>
          <cell r="X92" t="str">
            <v>COLPENSIONES</v>
          </cell>
          <cell r="Y92" t="str">
            <v>CAJAMAG</v>
          </cell>
          <cell r="Z92" t="str">
            <v>FONDO NACIONAL DEL AHORRO</v>
          </cell>
          <cell r="AA92">
            <v>44075</v>
          </cell>
          <cell r="AB92">
            <v>44377</v>
          </cell>
          <cell r="AC92">
            <v>-98</v>
          </cell>
          <cell r="AD92" t="str">
            <v>ENERGIA Y ALUMBRADO</v>
          </cell>
          <cell r="AE92" t="str">
            <v>TRABAJADOR OFICIAL</v>
          </cell>
          <cell r="AF92" t="str">
            <v>SUBGERENCIA CORPORATIVA</v>
          </cell>
          <cell r="AG92" t="str">
            <v>DIRECCION DE CAPITAL HUMANO</v>
          </cell>
        </row>
        <row r="93">
          <cell r="C93">
            <v>1102229120</v>
          </cell>
          <cell r="D93" t="str">
            <v>MACHADO</v>
          </cell>
          <cell r="E93" t="str">
            <v>VALDERRAMA</v>
          </cell>
          <cell r="F93" t="str">
            <v>NICANOR</v>
          </cell>
          <cell r="G93" t="str">
            <v>ENRIQUE</v>
          </cell>
          <cell r="H93" t="str">
            <v>NICANOR ENRIQUE MACHADO VALDERRAMA</v>
          </cell>
          <cell r="I93"/>
          <cell r="J93">
            <v>3124469194</v>
          </cell>
          <cell r="K93" t="str">
            <v>nicanormachado303@gmail.com</v>
          </cell>
          <cell r="L93" t="str">
            <v>CALLE26A-11A-44 JUAN 23</v>
          </cell>
          <cell r="M93" t="str">
            <v>OPERARIO - (AYUDANTE DE REDES)</v>
          </cell>
          <cell r="N93" t="str">
            <v>01</v>
          </cell>
          <cell r="O93">
            <v>487</v>
          </cell>
          <cell r="P93">
            <v>1150932</v>
          </cell>
          <cell r="Q93"/>
          <cell r="R93" t="str">
            <v>0570116570016885</v>
          </cell>
          <cell r="S93" t="str">
            <v>AHORROS</v>
          </cell>
          <cell r="T93" t="str">
            <v>Davivienda</v>
          </cell>
          <cell r="U93" t="str">
            <v>4.35</v>
          </cell>
          <cell r="V93" t="str">
            <v>SALUD TOTAL</v>
          </cell>
          <cell r="W93" t="str">
            <v>SURA</v>
          </cell>
          <cell r="X93" t="str">
            <v>PROTECCION</v>
          </cell>
          <cell r="Y93" t="str">
            <v>CAJAMAG</v>
          </cell>
          <cell r="Z93" t="str">
            <v>PROTECCION</v>
          </cell>
          <cell r="AA93">
            <v>44075</v>
          </cell>
          <cell r="AB93">
            <v>44377</v>
          </cell>
          <cell r="AC93">
            <v>-98</v>
          </cell>
          <cell r="AD93" t="str">
            <v>ACUEDUCTO Y ALC</v>
          </cell>
          <cell r="AE93" t="str">
            <v>TRABAJADOR OFICIAL</v>
          </cell>
          <cell r="AF93" t="str">
            <v xml:space="preserve">SUBGERENCIA ACUEDUCTO Y ALCANTARILLADO </v>
          </cell>
          <cell r="AG93" t="str">
            <v>DIRECCION DE ACUEDUCTO</v>
          </cell>
        </row>
        <row r="94">
          <cell r="C94">
            <v>72236439</v>
          </cell>
          <cell r="D94" t="str">
            <v>VEGA</v>
          </cell>
          <cell r="E94" t="str">
            <v>MAESTRE</v>
          </cell>
          <cell r="F94" t="str">
            <v>NICANOR</v>
          </cell>
          <cell r="G94" t="str">
            <v>ANTONIO</v>
          </cell>
          <cell r="H94" t="str">
            <v>NICANOR ANTONIO VEGA MAESTRE</v>
          </cell>
          <cell r="I94"/>
          <cell r="J94">
            <v>3148695990</v>
          </cell>
          <cell r="K94" t="str">
            <v>nvegam@outlook.com</v>
          </cell>
          <cell r="L94" t="str">
            <v>CALLE 37 NO 37-39 MIRA CAMPESTRE 2</v>
          </cell>
          <cell r="M94" t="str">
            <v>SUBGERENTE DE ACUEDUCTO Y ALCANTARILLADO</v>
          </cell>
          <cell r="N94" t="str">
            <v>02</v>
          </cell>
          <cell r="O94" t="str">
            <v>084</v>
          </cell>
          <cell r="P94">
            <v>9900000</v>
          </cell>
          <cell r="Q94"/>
          <cell r="R94" t="str">
            <v>0550116000461081</v>
          </cell>
          <cell r="S94" t="str">
            <v>AHORROS</v>
          </cell>
          <cell r="T94" t="str">
            <v>Davivienda</v>
          </cell>
          <cell r="U94" t="str">
            <v>4.35</v>
          </cell>
          <cell r="V94" t="str">
            <v>SANITAS</v>
          </cell>
          <cell r="W94" t="str">
            <v>SURA</v>
          </cell>
          <cell r="X94" t="str">
            <v>COLPENSIONES</v>
          </cell>
          <cell r="Y94" t="str">
            <v>CAJAMAG</v>
          </cell>
          <cell r="Z94" t="str">
            <v>PROTECCION</v>
          </cell>
          <cell r="AA94">
            <v>44085</v>
          </cell>
          <cell r="AB94" t="str">
            <v>NO APLICA</v>
          </cell>
          <cell r="AC94"/>
          <cell r="AD94" t="str">
            <v>ACUEDUCTO Y ALC</v>
          </cell>
          <cell r="AE94" t="str">
            <v>LIBRE NOMBRAMIENTO</v>
          </cell>
          <cell r="AF94" t="str">
            <v xml:space="preserve">SUBGERENCIA ACUEDUCTO Y ALCANTARILLADO </v>
          </cell>
          <cell r="AG94" t="str">
            <v>N-A</v>
          </cell>
        </row>
        <row r="95">
          <cell r="C95">
            <v>12547281</v>
          </cell>
          <cell r="D95" t="str">
            <v>LARA</v>
          </cell>
          <cell r="E95" t="str">
            <v>SEGUANE</v>
          </cell>
          <cell r="F95" t="str">
            <v>NESTOR</v>
          </cell>
          <cell r="G95" t="str">
            <v>ANTONIO</v>
          </cell>
          <cell r="H95" t="str">
            <v>NESTOR ANTONIO LARA SEGUANE</v>
          </cell>
          <cell r="I95"/>
          <cell r="J95">
            <v>3186883104</v>
          </cell>
          <cell r="K95" t="str">
            <v>nestorlaraseguane@gmail.com</v>
          </cell>
          <cell r="L95" t="str">
            <v>CRA. 56B-9C-37 CHIMILA 2</v>
          </cell>
          <cell r="M95" t="str">
            <v>OPERARIO- CAPTACION</v>
          </cell>
          <cell r="N95" t="str">
            <v>01</v>
          </cell>
          <cell r="O95">
            <v>487</v>
          </cell>
          <cell r="P95">
            <v>1150932</v>
          </cell>
          <cell r="Q95"/>
          <cell r="R95" t="str">
            <v>0550116500098847</v>
          </cell>
          <cell r="S95" t="str">
            <v>AHORROS</v>
          </cell>
          <cell r="T95" t="str">
            <v>Davivienda</v>
          </cell>
          <cell r="U95" t="str">
            <v>4.35</v>
          </cell>
          <cell r="V95" t="str">
            <v xml:space="preserve">NUEVA E.P.S </v>
          </cell>
          <cell r="W95" t="str">
            <v>SURA</v>
          </cell>
          <cell r="X95" t="str">
            <v>COLPENSIONES</v>
          </cell>
          <cell r="Y95" t="str">
            <v>CAJAMAG</v>
          </cell>
          <cell r="Z95" t="str">
            <v>FONDO NACIONAL DEL AHORRO</v>
          </cell>
          <cell r="AA95">
            <v>44075</v>
          </cell>
          <cell r="AB95">
            <v>44377</v>
          </cell>
          <cell r="AC95">
            <v>-98</v>
          </cell>
          <cell r="AD95" t="str">
            <v>ACUEDUCTO Y ALC</v>
          </cell>
          <cell r="AE95" t="str">
            <v>TRABAJADOR OFICIAL</v>
          </cell>
          <cell r="AF95" t="str">
            <v xml:space="preserve">SUBGERENCIA ACUEDUCTO Y ALCANTARILLADO </v>
          </cell>
          <cell r="AG95" t="str">
            <v>DIRECCION DE OPERACIONES</v>
          </cell>
        </row>
        <row r="96">
          <cell r="C96">
            <v>57292781</v>
          </cell>
          <cell r="D96" t="str">
            <v>LOPEZ</v>
          </cell>
          <cell r="E96" t="str">
            <v>PEÑA</v>
          </cell>
          <cell r="F96" t="str">
            <v>NATALIA</v>
          </cell>
          <cell r="G96" t="str">
            <v>DEL PILAR</v>
          </cell>
          <cell r="H96" t="str">
            <v>NATALIA DEL PILAR LOPEZ PEÑA</v>
          </cell>
          <cell r="I96"/>
          <cell r="J96">
            <v>3002901629</v>
          </cell>
          <cell r="K96" t="str">
            <v>nlopezp01@gmail.com</v>
          </cell>
          <cell r="L96" t="str">
            <v>CALLE 25 19C 91 PORVENIR</v>
          </cell>
          <cell r="M96" t="str">
            <v>PROFESIONAL UNIVERSITARIO</v>
          </cell>
          <cell r="N96" t="str">
            <v>02</v>
          </cell>
          <cell r="O96">
            <v>219</v>
          </cell>
          <cell r="P96">
            <v>3475432</v>
          </cell>
          <cell r="Q96"/>
          <cell r="R96" t="str">
            <v>0550116200123424</v>
          </cell>
          <cell r="S96" t="str">
            <v>AHORROS</v>
          </cell>
          <cell r="T96" t="str">
            <v>Davivienda</v>
          </cell>
          <cell r="U96" t="str">
            <v>.522</v>
          </cell>
          <cell r="V96" t="str">
            <v>SANITAS</v>
          </cell>
          <cell r="W96" t="str">
            <v>SURA</v>
          </cell>
          <cell r="X96" t="str">
            <v>COLPENSIONES</v>
          </cell>
          <cell r="Y96" t="str">
            <v>CAJAMAG</v>
          </cell>
          <cell r="Z96" t="str">
            <v>PROTECCION</v>
          </cell>
          <cell r="AA96">
            <v>44075</v>
          </cell>
          <cell r="AB96">
            <v>44377</v>
          </cell>
          <cell r="AC96">
            <v>-98</v>
          </cell>
          <cell r="AD96" t="str">
            <v>ACUEDUCTO Y ALC</v>
          </cell>
          <cell r="AE96" t="str">
            <v>TRABAJADOR OFICIAL</v>
          </cell>
          <cell r="AF96" t="str">
            <v>SUBGERENCIA GESTION COMERCIAL Y SERVICIO AL CIUDADANO</v>
          </cell>
          <cell r="AG96" t="str">
            <v>N-A</v>
          </cell>
        </row>
        <row r="97">
          <cell r="C97">
            <v>19595651</v>
          </cell>
          <cell r="D97" t="str">
            <v>MOJICA</v>
          </cell>
          <cell r="E97" t="str">
            <v>MADERO</v>
          </cell>
          <cell r="F97" t="str">
            <v>MISAEL</v>
          </cell>
          <cell r="G97" t="str">
            <v>ENRIQUE</v>
          </cell>
          <cell r="H97" t="str">
            <v>MISAEL ENRIQUE MOJICA MADERO</v>
          </cell>
          <cell r="I97"/>
          <cell r="J97">
            <v>3013348700</v>
          </cell>
          <cell r="K97" t="str">
            <v>misaelmojica@hotmail.com</v>
          </cell>
          <cell r="L97" t="str">
            <v>MANZANA O CASA 12 URB CONCEPCIÓN 2</v>
          </cell>
          <cell r="M97" t="str">
            <v>TECNICO ADMINISTRATIVO</v>
          </cell>
          <cell r="N97" t="str">
            <v>01</v>
          </cell>
          <cell r="O97">
            <v>367</v>
          </cell>
          <cell r="P97">
            <v>1849846</v>
          </cell>
          <cell r="Q97"/>
          <cell r="R97" t="str">
            <v>0570116080231925</v>
          </cell>
          <cell r="S97" t="str">
            <v>AHORROS</v>
          </cell>
          <cell r="T97" t="str">
            <v>Davivienda</v>
          </cell>
          <cell r="U97" t="str">
            <v>.522</v>
          </cell>
          <cell r="V97" t="str">
            <v>SANITAS</v>
          </cell>
          <cell r="W97" t="str">
            <v>SURA</v>
          </cell>
          <cell r="X97" t="str">
            <v>PORVENIR</v>
          </cell>
          <cell r="Y97" t="str">
            <v>CAJAMAG</v>
          </cell>
          <cell r="Z97" t="str">
            <v>PROTECCION</v>
          </cell>
          <cell r="AA97">
            <v>44075</v>
          </cell>
          <cell r="AB97">
            <v>44377</v>
          </cell>
          <cell r="AC97">
            <v>-98</v>
          </cell>
          <cell r="AD97" t="str">
            <v>ACUEDUCTO Y ALC</v>
          </cell>
          <cell r="AE97" t="str">
            <v>TRABAJADOR OFICIAL</v>
          </cell>
          <cell r="AF97" t="str">
            <v>SUBGERENCIA GESTION COMERCIAL Y SERVICIO AL CIUDADANO</v>
          </cell>
          <cell r="AG97" t="str">
            <v>N-A</v>
          </cell>
        </row>
        <row r="98">
          <cell r="C98">
            <v>7597276</v>
          </cell>
          <cell r="D98" t="str">
            <v>MARTINEZ</v>
          </cell>
          <cell r="E98" t="str">
            <v>DE LA HOZ</v>
          </cell>
          <cell r="F98" t="str">
            <v>MILTON</v>
          </cell>
          <cell r="G98" t="str">
            <v>JAVIER</v>
          </cell>
          <cell r="H98" t="str">
            <v>MILTON JAVIER MARTINEZ DE LA HOZ</v>
          </cell>
          <cell r="I98"/>
          <cell r="J98">
            <v>3005347060</v>
          </cell>
          <cell r="K98" t="str">
            <v>milton-martinez1974@hotmail.com</v>
          </cell>
          <cell r="L98" t="str">
            <v>CARRERA 34 #-8-40 ALTO DE LICIAS</v>
          </cell>
          <cell r="M98" t="str">
            <v>OPERARIO- (INSPECTOR GEOFANO)</v>
          </cell>
          <cell r="N98" t="str">
            <v>01</v>
          </cell>
          <cell r="O98">
            <v>487</v>
          </cell>
          <cell r="P98">
            <v>1150932</v>
          </cell>
          <cell r="Q98">
            <v>200000</v>
          </cell>
          <cell r="R98">
            <v>221199516</v>
          </cell>
          <cell r="S98" t="str">
            <v>AHORROS</v>
          </cell>
          <cell r="T98" t="str">
            <v>Banco de Bogotá</v>
          </cell>
          <cell r="U98" t="str">
            <v>4.35</v>
          </cell>
          <cell r="V98" t="str">
            <v>SANITAS</v>
          </cell>
          <cell r="W98" t="str">
            <v>SURA</v>
          </cell>
          <cell r="X98" t="str">
            <v>COLPENSIONES</v>
          </cell>
          <cell r="Y98" t="str">
            <v>CAJAMAG</v>
          </cell>
          <cell r="Z98" t="str">
            <v>PROTECCION</v>
          </cell>
          <cell r="AA98">
            <v>44075</v>
          </cell>
          <cell r="AB98">
            <v>44377</v>
          </cell>
          <cell r="AC98">
            <v>-98</v>
          </cell>
          <cell r="AD98" t="str">
            <v>ACUEDUCTO Y ALC</v>
          </cell>
          <cell r="AE98" t="str">
            <v>TRABAJADOR OFICIAL</v>
          </cell>
          <cell r="AF98" t="str">
            <v>SUBGERENCIA GESTION COMERCIAL Y SERVICIO AL CIUDADANO</v>
          </cell>
          <cell r="AG98" t="str">
            <v>N-A</v>
          </cell>
        </row>
        <row r="99">
          <cell r="C99">
            <v>85451377</v>
          </cell>
          <cell r="D99" t="str">
            <v>GONZALEZ</v>
          </cell>
          <cell r="E99" t="str">
            <v>TOLEDO</v>
          </cell>
          <cell r="F99" t="str">
            <v>MILTON</v>
          </cell>
          <cell r="G99" t="str">
            <v>ANTONIO</v>
          </cell>
          <cell r="H99" t="str">
            <v>MILTON ANTONIO GONZALEZ TOLEDO</v>
          </cell>
          <cell r="I99"/>
          <cell r="J99">
            <v>3227692753</v>
          </cell>
          <cell r="K99" t="str">
            <v>magt13@hotmail.com</v>
          </cell>
          <cell r="L99" t="str">
            <v>MANZANA1 CASA 14 TAMACA</v>
          </cell>
          <cell r="M99" t="str">
            <v>OPERARIO -SUPERVISOR AREA - TO (9) (4)OPS</v>
          </cell>
          <cell r="N99" t="str">
            <v>01</v>
          </cell>
          <cell r="O99">
            <v>487</v>
          </cell>
          <cell r="P99">
            <v>1795532</v>
          </cell>
          <cell r="Q99"/>
          <cell r="R99" t="str">
            <v>564679520</v>
          </cell>
          <cell r="S99" t="str">
            <v>AHORROS</v>
          </cell>
          <cell r="T99" t="str">
            <v>Banco de Bogotá</v>
          </cell>
          <cell r="U99" t="str">
            <v>4.35</v>
          </cell>
          <cell r="V99" t="str">
            <v>SALUD TOTAL</v>
          </cell>
          <cell r="W99" t="str">
            <v>SURA</v>
          </cell>
          <cell r="X99" t="str">
            <v>PORVENIR</v>
          </cell>
          <cell r="Y99" t="str">
            <v>CAJAMAG</v>
          </cell>
          <cell r="Z99" t="str">
            <v>PROTECCION</v>
          </cell>
          <cell r="AA99">
            <v>44075</v>
          </cell>
          <cell r="AB99">
            <v>44377</v>
          </cell>
          <cell r="AC99">
            <v>-98</v>
          </cell>
          <cell r="AD99" t="str">
            <v>CENTRAL</v>
          </cell>
          <cell r="AE99" t="str">
            <v>TRABAJADOR OFICIAL</v>
          </cell>
          <cell r="AF99" t="str">
            <v>SUBGERENCIA OPERACIÓN DE OTROS SERVICIOS</v>
          </cell>
          <cell r="AG99" t="str">
            <v>DIRECCION DE ASEO Y APROVECHAMIENTO</v>
          </cell>
        </row>
        <row r="100">
          <cell r="C100">
            <v>57463973</v>
          </cell>
          <cell r="D100" t="str">
            <v>JOLIANI</v>
          </cell>
          <cell r="E100" t="str">
            <v>HERRERA</v>
          </cell>
          <cell r="F100" t="str">
            <v>MILENA</v>
          </cell>
          <cell r="G100" t="str">
            <v>PAOLA</v>
          </cell>
          <cell r="H100" t="str">
            <v>MILENA PAOLA JOLIANI HERRERA</v>
          </cell>
          <cell r="I100"/>
          <cell r="J100">
            <v>3017610287</v>
          </cell>
          <cell r="K100" t="str">
            <v>milena.joliani@essmar.go.co</v>
          </cell>
          <cell r="L100" t="str">
            <v>MZA H CASA 15 URB SANTA LUCÍA</v>
          </cell>
          <cell r="M100" t="str">
            <v>TECNICO OPERATIVO</v>
          </cell>
          <cell r="N100" t="str">
            <v>01</v>
          </cell>
          <cell r="O100">
            <v>314</v>
          </cell>
          <cell r="P100">
            <v>1849846</v>
          </cell>
          <cell r="Q100"/>
          <cell r="R100" t="str">
            <v>0570117370074272</v>
          </cell>
          <cell r="S100" t="str">
            <v>AHORROS</v>
          </cell>
          <cell r="T100" t="str">
            <v>Davivienda</v>
          </cell>
          <cell r="U100" t="str">
            <v>.522</v>
          </cell>
          <cell r="V100" t="str">
            <v>SANITAS</v>
          </cell>
          <cell r="W100" t="str">
            <v>SURA</v>
          </cell>
          <cell r="X100" t="str">
            <v>PROTECCION</v>
          </cell>
          <cell r="Y100" t="str">
            <v>CAJAMAG</v>
          </cell>
          <cell r="Z100" t="str">
            <v>PROTECCION</v>
          </cell>
          <cell r="AA100">
            <v>44075</v>
          </cell>
          <cell r="AB100">
            <v>44377</v>
          </cell>
          <cell r="AC100">
            <v>-98</v>
          </cell>
          <cell r="AD100" t="str">
            <v>ACUEDUCTO Y ALC</v>
          </cell>
          <cell r="AE100" t="str">
            <v>TRABAJADOR OFICIAL</v>
          </cell>
          <cell r="AF100" t="str">
            <v xml:space="preserve">SUBGERENCIA ACUEDUCTO Y ALCANTARILLADO </v>
          </cell>
          <cell r="AG100" t="str">
            <v>DIRECCION DE OPERACIONES</v>
          </cell>
        </row>
        <row r="101">
          <cell r="C101">
            <v>12553990</v>
          </cell>
          <cell r="D101" t="str">
            <v>POLO</v>
          </cell>
          <cell r="E101" t="str">
            <v>CANTILLO</v>
          </cell>
          <cell r="F101" t="str">
            <v>MIGUEL</v>
          </cell>
          <cell r="G101" t="str">
            <v>ANTONIO</v>
          </cell>
          <cell r="H101" t="str">
            <v>MIGUEL ANTONIO POLO CANTILLO</v>
          </cell>
          <cell r="I101"/>
          <cell r="J101">
            <v>3225585590</v>
          </cell>
          <cell r="K101" t="str">
            <v>miguel1811polo@gmail.com</v>
          </cell>
          <cell r="L101" t="str">
            <v>CALLE 7 #34C--48 ALTO DELICIA</v>
          </cell>
          <cell r="M101" t="str">
            <v>OPERARIO- (LECTURA Y REPARTO)</v>
          </cell>
          <cell r="N101" t="str">
            <v>01</v>
          </cell>
          <cell r="O101">
            <v>487</v>
          </cell>
          <cell r="P101">
            <v>1150932</v>
          </cell>
          <cell r="Q101"/>
          <cell r="R101">
            <v>235222601</v>
          </cell>
          <cell r="S101" t="str">
            <v>AHORROS</v>
          </cell>
          <cell r="T101" t="str">
            <v>Banco de Bogotá</v>
          </cell>
          <cell r="U101" t="str">
            <v>4.35</v>
          </cell>
          <cell r="V101" t="str">
            <v>SANITAS</v>
          </cell>
          <cell r="W101" t="str">
            <v>SURA</v>
          </cell>
          <cell r="X101" t="str">
            <v>PORVENIR</v>
          </cell>
          <cell r="Y101" t="str">
            <v>CAJAMAG</v>
          </cell>
          <cell r="Z101" t="str">
            <v>PROTECCION</v>
          </cell>
          <cell r="AA101">
            <v>44075</v>
          </cell>
          <cell r="AB101">
            <v>44377</v>
          </cell>
          <cell r="AC101">
            <v>-98</v>
          </cell>
          <cell r="AD101" t="str">
            <v>ACUEDUCTO Y ALC</v>
          </cell>
          <cell r="AE101" t="str">
            <v>TRABAJADOR OFICIAL</v>
          </cell>
          <cell r="AF101" t="str">
            <v>SUBGERENCIA GESTION COMERCIAL Y SERVICIO AL CIUDADANO</v>
          </cell>
          <cell r="AG101" t="str">
            <v>N-A</v>
          </cell>
        </row>
        <row r="102">
          <cell r="C102">
            <v>1082982165</v>
          </cell>
          <cell r="D102" t="str">
            <v>ZABALETA</v>
          </cell>
          <cell r="E102" t="str">
            <v>TAMAYO</v>
          </cell>
          <cell r="F102" t="str">
            <v>MIGUEL</v>
          </cell>
          <cell r="G102" t="str">
            <v>ANGEL</v>
          </cell>
          <cell r="H102" t="str">
            <v>MIGUEL ANGEL ZABALETA TAMAYO</v>
          </cell>
          <cell r="I102"/>
          <cell r="J102">
            <v>3104188980</v>
          </cell>
          <cell r="K102" t="str">
            <v>mianzata1994@gmail.com</v>
          </cell>
          <cell r="L102" t="str">
            <v>CALLE 26B 65 06 TORRE 19 APTO 301 PARQUES DE BOLIVAR 3</v>
          </cell>
          <cell r="M102" t="str">
            <v>OPERARIO- INSPECTOR DE SUSPENSIÓN, REINSTALACIÓN, CORTE Y CONEXIÓN</v>
          </cell>
          <cell r="N102" t="str">
            <v>01</v>
          </cell>
          <cell r="O102">
            <v>487</v>
          </cell>
          <cell r="P102">
            <v>1150932</v>
          </cell>
          <cell r="Q102">
            <v>200000</v>
          </cell>
          <cell r="R102" t="str">
            <v>0570117370078406</v>
          </cell>
          <cell r="S102" t="str">
            <v>AHORROS</v>
          </cell>
          <cell r="T102" t="str">
            <v>Davivienda</v>
          </cell>
          <cell r="U102" t="str">
            <v>4.35</v>
          </cell>
          <cell r="V102" t="str">
            <v>SALUD TOTAL</v>
          </cell>
          <cell r="W102" t="str">
            <v>SURA</v>
          </cell>
          <cell r="X102" t="str">
            <v>PROTECCION</v>
          </cell>
          <cell r="Y102" t="str">
            <v>CAJAMAG</v>
          </cell>
          <cell r="Z102" t="str">
            <v>PROTECCION</v>
          </cell>
          <cell r="AA102">
            <v>44075</v>
          </cell>
          <cell r="AB102">
            <v>44377</v>
          </cell>
          <cell r="AC102">
            <v>-98</v>
          </cell>
          <cell r="AD102" t="str">
            <v>ACUEDUCTO Y ALC</v>
          </cell>
          <cell r="AE102" t="str">
            <v>TRABAJADOR OFICIAL</v>
          </cell>
          <cell r="AF102" t="str">
            <v>SUBGERENCIA GESTION COMERCIAL Y SERVICIO AL CIUDADANO</v>
          </cell>
          <cell r="AG102" t="str">
            <v>N-A</v>
          </cell>
        </row>
        <row r="103">
          <cell r="C103">
            <v>85472239</v>
          </cell>
          <cell r="D103" t="str">
            <v>APARICIO</v>
          </cell>
          <cell r="E103" t="str">
            <v>ALTAMAR</v>
          </cell>
          <cell r="F103" t="str">
            <v>MELQUISEDEC</v>
          </cell>
          <cell r="G103"/>
          <cell r="H103" t="str">
            <v>MELQUISEDEC APARICIO ALTAMAR</v>
          </cell>
          <cell r="I103"/>
          <cell r="J103">
            <v>3188418423</v>
          </cell>
          <cell r="K103" t="str">
            <v>melquisedecaparicioaltamar@gmail.com</v>
          </cell>
          <cell r="L103" t="str">
            <v>MANZANA 7 CASA 159 SANTA HELENA</v>
          </cell>
          <cell r="M103" t="str">
            <v>OPERARIO- INSPECTOR DE SUSPENSIÓN, REINSTALACIÓN, CORTE Y CONEXIÓN</v>
          </cell>
          <cell r="N103" t="str">
            <v>01</v>
          </cell>
          <cell r="O103">
            <v>487</v>
          </cell>
          <cell r="P103">
            <v>1150932</v>
          </cell>
          <cell r="Q103">
            <v>200000</v>
          </cell>
          <cell r="R103" t="str">
            <v>116000632160</v>
          </cell>
          <cell r="S103" t="str">
            <v>AHORROS</v>
          </cell>
          <cell r="T103" t="str">
            <v>Davivienda</v>
          </cell>
          <cell r="U103" t="str">
            <v>4.35</v>
          </cell>
          <cell r="V103" t="str">
            <v>SALUD TOTAL</v>
          </cell>
          <cell r="W103" t="str">
            <v>SURA</v>
          </cell>
          <cell r="X103" t="str">
            <v>PROTECCION</v>
          </cell>
          <cell r="Y103" t="str">
            <v>CAJAMAG</v>
          </cell>
          <cell r="Z103" t="str">
            <v>PROTECCION</v>
          </cell>
          <cell r="AA103">
            <v>44075</v>
          </cell>
          <cell r="AB103">
            <v>44377</v>
          </cell>
          <cell r="AC103">
            <v>-98</v>
          </cell>
          <cell r="AD103" t="str">
            <v>ACUEDUCTO Y ALC</v>
          </cell>
          <cell r="AE103" t="str">
            <v>TRABAJADOR OFICIAL</v>
          </cell>
          <cell r="AF103" t="str">
            <v>SUBGERENCIA GESTION COMERCIAL Y SERVICIO AL CIUDADANO</v>
          </cell>
          <cell r="AG103" t="str">
            <v>N-A</v>
          </cell>
        </row>
        <row r="104">
          <cell r="C104">
            <v>1082959075</v>
          </cell>
          <cell r="D104" t="str">
            <v>CELEDON</v>
          </cell>
          <cell r="E104" t="str">
            <v>TORRES</v>
          </cell>
          <cell r="F104" t="str">
            <v>MELISSA</v>
          </cell>
          <cell r="G104"/>
          <cell r="H104" t="str">
            <v>MELISSA CELEDON TORRES</v>
          </cell>
          <cell r="I104"/>
          <cell r="J104">
            <v>3046677909</v>
          </cell>
          <cell r="K104" t="str">
            <v>meli_041118@hotmail.com</v>
          </cell>
          <cell r="L104" t="str">
            <v>CLL 22 # 17-14 ALCAZARES</v>
          </cell>
          <cell r="M104" t="str">
            <v>AUXILIAR ADMINISTRATIVO</v>
          </cell>
          <cell r="N104" t="str">
            <v>02</v>
          </cell>
          <cell r="O104">
            <v>407</v>
          </cell>
          <cell r="P104">
            <v>1505801</v>
          </cell>
          <cell r="Q104"/>
          <cell r="R104" t="str">
            <v>518305446</v>
          </cell>
          <cell r="S104" t="str">
            <v>AHORROS</v>
          </cell>
          <cell r="T104" t="str">
            <v>BBVA</v>
          </cell>
          <cell r="U104" t="str">
            <v>2.436</v>
          </cell>
          <cell r="V104" t="str">
            <v>SALUD TOTAL</v>
          </cell>
          <cell r="W104" t="str">
            <v>SURA</v>
          </cell>
          <cell r="X104" t="str">
            <v>PORVENIR</v>
          </cell>
          <cell r="Y104" t="str">
            <v>CAJAMAG</v>
          </cell>
          <cell r="Z104" t="str">
            <v>PROTECCION</v>
          </cell>
          <cell r="AA104">
            <v>44075</v>
          </cell>
          <cell r="AB104">
            <v>44377</v>
          </cell>
          <cell r="AC104">
            <v>-98</v>
          </cell>
          <cell r="AD104" t="str">
            <v>CENTRAL</v>
          </cell>
          <cell r="AE104" t="str">
            <v>TRABAJADOR OFICIAL</v>
          </cell>
          <cell r="AF104" t="str">
            <v>SUBGERENCIA OPERACIÓN DE OTROS SERVICIOS</v>
          </cell>
          <cell r="AG104" t="str">
            <v>N-A</v>
          </cell>
        </row>
        <row r="105">
          <cell r="C105">
            <v>1082936636</v>
          </cell>
          <cell r="D105" t="str">
            <v>GONZALEZ</v>
          </cell>
          <cell r="E105" t="str">
            <v>RODRIGUEZ</v>
          </cell>
          <cell r="F105" t="str">
            <v>MAYKOOL</v>
          </cell>
          <cell r="G105" t="str">
            <v>ANDRES</v>
          </cell>
          <cell r="H105" t="str">
            <v>MAYKOOL ANDRES GONZALEZ RODRIGUEZ</v>
          </cell>
          <cell r="I105"/>
          <cell r="J105">
            <v>3107949088</v>
          </cell>
          <cell r="K105" t="str">
            <v>rodriguezm197@hotmail.com</v>
          </cell>
          <cell r="L105" t="str">
            <v>MZA I CASA 14 URB CANTILITO</v>
          </cell>
          <cell r="M105" t="str">
            <v>OPERARIO - (AYUDANTE DE REDES)</v>
          </cell>
          <cell r="N105" t="str">
            <v>02</v>
          </cell>
          <cell r="O105">
            <v>487</v>
          </cell>
          <cell r="P105">
            <v>1505801</v>
          </cell>
          <cell r="Q105"/>
          <cell r="R105" t="str">
            <v>0570116170074938</v>
          </cell>
          <cell r="S105" t="str">
            <v>AHORROS</v>
          </cell>
          <cell r="T105" t="str">
            <v>Davivienda</v>
          </cell>
          <cell r="U105" t="str">
            <v>4.35</v>
          </cell>
          <cell r="V105" t="str">
            <v>SANITAS</v>
          </cell>
          <cell r="W105" t="str">
            <v>SURA</v>
          </cell>
          <cell r="X105" t="str">
            <v>PORVENIR</v>
          </cell>
          <cell r="Y105" t="str">
            <v>CAJAMAG</v>
          </cell>
          <cell r="Z105" t="str">
            <v>PROTECCION</v>
          </cell>
          <cell r="AA105">
            <v>44075</v>
          </cell>
          <cell r="AB105">
            <v>44377</v>
          </cell>
          <cell r="AC105">
            <v>-98</v>
          </cell>
          <cell r="AD105" t="str">
            <v>ACUEDUCTO Y ALC</v>
          </cell>
          <cell r="AE105" t="str">
            <v>TRABAJADOR OFICIAL</v>
          </cell>
          <cell r="AF105" t="str">
            <v xml:space="preserve">SUBGERENCIA ACUEDUCTO Y ALCANTARILLADO </v>
          </cell>
          <cell r="AG105" t="str">
            <v>DIRECCION DE OPERACIONES</v>
          </cell>
        </row>
        <row r="106">
          <cell r="C106">
            <v>85476914</v>
          </cell>
          <cell r="D106" t="str">
            <v>PEREZ</v>
          </cell>
          <cell r="E106" t="str">
            <v>GOMEZ</v>
          </cell>
          <cell r="F106" t="str">
            <v>MAXIMILIANO</v>
          </cell>
          <cell r="G106"/>
          <cell r="H106" t="str">
            <v>MAXIMILIANO PEREZ GOMEZ</v>
          </cell>
          <cell r="I106"/>
          <cell r="J106">
            <v>3013221580</v>
          </cell>
          <cell r="K106" t="str">
            <v>mp3422689@gmail.com</v>
          </cell>
          <cell r="L106" t="str">
            <v>CARRERA 22D NO 8C - 105</v>
          </cell>
          <cell r="M106" t="str">
            <v>OPERARIO- (LECTURA Y REPARTO)</v>
          </cell>
          <cell r="N106" t="str">
            <v>01</v>
          </cell>
          <cell r="O106">
            <v>487</v>
          </cell>
          <cell r="P106">
            <v>1150932</v>
          </cell>
          <cell r="Q106"/>
          <cell r="R106">
            <v>439203696</v>
          </cell>
          <cell r="S106" t="str">
            <v>AHORROS</v>
          </cell>
          <cell r="T106" t="str">
            <v>Banco de Bogotá</v>
          </cell>
          <cell r="U106" t="str">
            <v>4.35</v>
          </cell>
          <cell r="V106" t="str">
            <v>FAMISANAR</v>
          </cell>
          <cell r="W106" t="str">
            <v>SURA</v>
          </cell>
          <cell r="X106" t="str">
            <v>PORVENIR</v>
          </cell>
          <cell r="Y106" t="str">
            <v>CAJAMAG</v>
          </cell>
          <cell r="Z106" t="str">
            <v>PROTECCION</v>
          </cell>
          <cell r="AA106">
            <v>44075</v>
          </cell>
          <cell r="AB106">
            <v>44377</v>
          </cell>
          <cell r="AC106">
            <v>-98</v>
          </cell>
          <cell r="AD106" t="str">
            <v>ACUEDUCTO Y ALC</v>
          </cell>
          <cell r="AE106" t="str">
            <v>TRABAJADOR OFICIAL</v>
          </cell>
          <cell r="AF106" t="str">
            <v>SUBGERENCIA GESTION COMERCIAL Y SERVICIO AL CIUDADANO</v>
          </cell>
          <cell r="AG106" t="str">
            <v>N-A</v>
          </cell>
        </row>
        <row r="107">
          <cell r="C107">
            <v>36667460</v>
          </cell>
          <cell r="D107" t="str">
            <v>YANETT</v>
          </cell>
          <cell r="E107" t="str">
            <v>GRANADOS</v>
          </cell>
          <cell r="F107" t="str">
            <v>MARYURIS</v>
          </cell>
          <cell r="G107" t="str">
            <v>MARIA</v>
          </cell>
          <cell r="H107" t="str">
            <v>MARYURIS MARIA YANETT GRANADOS</v>
          </cell>
          <cell r="I107"/>
          <cell r="J107">
            <v>3217414610</v>
          </cell>
          <cell r="K107" t="str">
            <v>m_yanett@hotmail.com</v>
          </cell>
          <cell r="L107" t="str">
            <v>MZN 4 CASA 12 MINUTO DE DIOS</v>
          </cell>
          <cell r="M107" t="str">
            <v>TECNICO ADMINISTRATIVO</v>
          </cell>
          <cell r="N107" t="str">
            <v>01</v>
          </cell>
          <cell r="O107">
            <v>367</v>
          </cell>
          <cell r="P107">
            <v>1849846</v>
          </cell>
          <cell r="Q107"/>
          <cell r="R107" t="str">
            <v>0570116170049856</v>
          </cell>
          <cell r="S107" t="str">
            <v>AHORROS</v>
          </cell>
          <cell r="T107" t="str">
            <v>Davivienda</v>
          </cell>
          <cell r="U107" t="str">
            <v>.522</v>
          </cell>
          <cell r="V107" t="str">
            <v>SALUD TOTAL</v>
          </cell>
          <cell r="W107" t="str">
            <v>SURA</v>
          </cell>
          <cell r="X107" t="str">
            <v>PROTECCION</v>
          </cell>
          <cell r="Y107" t="str">
            <v>CAJAMAG</v>
          </cell>
          <cell r="Z107" t="str">
            <v>PROTECCION</v>
          </cell>
          <cell r="AA107">
            <v>44075</v>
          </cell>
          <cell r="AB107">
            <v>44377</v>
          </cell>
          <cell r="AC107">
            <v>-98</v>
          </cell>
          <cell r="AD107" t="str">
            <v>ACUEDUCTO Y ALC</v>
          </cell>
          <cell r="AE107" t="str">
            <v>TRABAJADOR OFICIAL</v>
          </cell>
          <cell r="AF107" t="str">
            <v>SUBGERENCIA GESTION COMERCIAL Y SERVICIO AL CIUDADANO</v>
          </cell>
          <cell r="AG107" t="str">
            <v>N-A</v>
          </cell>
        </row>
        <row r="108">
          <cell r="C108">
            <v>85464659</v>
          </cell>
          <cell r="D108" t="str">
            <v>CASTILLO</v>
          </cell>
          <cell r="E108" t="str">
            <v>SOTO</v>
          </cell>
          <cell r="F108" t="str">
            <v>MARTIN</v>
          </cell>
          <cell r="G108" t="str">
            <v>SEGUNDO</v>
          </cell>
          <cell r="H108" t="str">
            <v>MARTIN SEGUNDO CASTILLO SOTO</v>
          </cell>
          <cell r="I108"/>
          <cell r="J108">
            <v>3057127071</v>
          </cell>
          <cell r="K108" t="str">
            <v>martinzoto1123@gmail.com</v>
          </cell>
          <cell r="L108" t="str">
            <v>CALLE 11A # 5-53 CASA 2 RODADERO</v>
          </cell>
          <cell r="M108" t="str">
            <v>OPERARIO - AYUDANTE DE REDES</v>
          </cell>
          <cell r="N108" t="str">
            <v>01</v>
          </cell>
          <cell r="O108">
            <v>487</v>
          </cell>
          <cell r="P108">
            <v>1150932</v>
          </cell>
          <cell r="Q108"/>
          <cell r="R108" t="str">
            <v>116100076615</v>
          </cell>
          <cell r="S108" t="str">
            <v>AHORROS</v>
          </cell>
          <cell r="T108" t="str">
            <v>Davivienda</v>
          </cell>
          <cell r="U108" t="str">
            <v>4.35</v>
          </cell>
          <cell r="V108" t="str">
            <v>SALUD TOTAL</v>
          </cell>
          <cell r="W108" t="str">
            <v>SURA</v>
          </cell>
          <cell r="X108" t="str">
            <v>COLPENSIONES</v>
          </cell>
          <cell r="Y108" t="str">
            <v>CAJAMAG</v>
          </cell>
          <cell r="Z108" t="str">
            <v>FONDO NACIONAL DEL AHORRO</v>
          </cell>
          <cell r="AA108">
            <v>44075</v>
          </cell>
          <cell r="AB108">
            <v>44377</v>
          </cell>
          <cell r="AC108">
            <v>-98</v>
          </cell>
          <cell r="AD108" t="str">
            <v>ACUEDUCTO Y ALC</v>
          </cell>
          <cell r="AE108" t="str">
            <v>TRABAJADOR OFICIAL</v>
          </cell>
          <cell r="AF108" t="str">
            <v xml:space="preserve">SUBGERENCIA ACUEDUCTO Y ALCANTARILLADO </v>
          </cell>
          <cell r="AG108" t="str">
            <v>DIRECCION DE ALCANTARILLADO</v>
          </cell>
        </row>
        <row r="109">
          <cell r="C109">
            <v>52798420</v>
          </cell>
          <cell r="D109" t="str">
            <v>REDONDO</v>
          </cell>
          <cell r="E109" t="str">
            <v>BURGOS</v>
          </cell>
          <cell r="F109" t="str">
            <v>MARTHA</v>
          </cell>
          <cell r="G109" t="str">
            <v>ISMENIA</v>
          </cell>
          <cell r="H109" t="str">
            <v>MARTHA ISMENIA REDONDO BURGOS</v>
          </cell>
          <cell r="I109"/>
          <cell r="J109">
            <v>3007382943</v>
          </cell>
          <cell r="K109" t="str">
            <v>martharedondoburgos@gmail.com</v>
          </cell>
          <cell r="L109" t="str">
            <v>CARRERA 26#17-9 BARRIO LIBERTADOR</v>
          </cell>
          <cell r="M109" t="str">
            <v>PROFESIONAL UNIVERSITARIO</v>
          </cell>
          <cell r="N109" t="str">
            <v>02</v>
          </cell>
          <cell r="O109">
            <v>219</v>
          </cell>
          <cell r="P109">
            <v>3475432</v>
          </cell>
          <cell r="Q109"/>
          <cell r="R109" t="str">
            <v>91662136030</v>
          </cell>
          <cell r="S109" t="str">
            <v>AHORROS</v>
          </cell>
          <cell r="T109" t="str">
            <v>BANCOLOMBIA</v>
          </cell>
          <cell r="U109" t="str">
            <v>2.436</v>
          </cell>
          <cell r="V109" t="str">
            <v xml:space="preserve">NUEVA E.P.S </v>
          </cell>
          <cell r="W109" t="str">
            <v>SURA</v>
          </cell>
          <cell r="X109" t="str">
            <v>PORVENIR</v>
          </cell>
          <cell r="Y109" t="str">
            <v>CAJAMAG</v>
          </cell>
          <cell r="Z109" t="str">
            <v>PROTECCION</v>
          </cell>
          <cell r="AA109">
            <v>44075</v>
          </cell>
          <cell r="AB109">
            <v>44377</v>
          </cell>
          <cell r="AC109">
            <v>-98</v>
          </cell>
          <cell r="AD109" t="str">
            <v>ACUEDUCTO Y ALC</v>
          </cell>
          <cell r="AE109" t="str">
            <v>TRABAJADOR OFICIAL</v>
          </cell>
          <cell r="AF109" t="str">
            <v xml:space="preserve">SUBGERENCIA ACUEDUCTO Y ALCANTARILLADO </v>
          </cell>
          <cell r="AG109" t="str">
            <v>N-A</v>
          </cell>
        </row>
        <row r="110">
          <cell r="C110">
            <v>1004352856</v>
          </cell>
          <cell r="D110" t="str">
            <v>MONTES</v>
          </cell>
          <cell r="E110" t="str">
            <v>REBOLLEDO</v>
          </cell>
          <cell r="F110" t="str">
            <v>MARLON</v>
          </cell>
          <cell r="G110" t="str">
            <v>MICHAEL</v>
          </cell>
          <cell r="H110" t="str">
            <v>MARLON MICHAEL MONTES REBOLLEDO</v>
          </cell>
          <cell r="I110"/>
          <cell r="J110">
            <v>3142821031</v>
          </cell>
          <cell r="K110" t="str">
            <v>benjaminmjosue@gmail.com</v>
          </cell>
          <cell r="L110" t="str">
            <v>CALLE 29 A-# 21F -02 BRISAS DEL NEVADO</v>
          </cell>
          <cell r="M110" t="str">
            <v>OPERARIO- INSPECTOR DE SUSPENSIÓN, REINSTALACIÓN, CORTE Y CONEXIÓN</v>
          </cell>
          <cell r="N110" t="str">
            <v>01</v>
          </cell>
          <cell r="O110">
            <v>487</v>
          </cell>
          <cell r="P110">
            <v>1150932</v>
          </cell>
          <cell r="Q110">
            <v>200000</v>
          </cell>
          <cell r="R110" t="str">
            <v>0570117370078430</v>
          </cell>
          <cell r="S110" t="str">
            <v>AHORROS</v>
          </cell>
          <cell r="T110" t="str">
            <v>Davivienda</v>
          </cell>
          <cell r="U110" t="str">
            <v>4.35</v>
          </cell>
          <cell r="V110" t="str">
            <v>CAJACOPI</v>
          </cell>
          <cell r="W110" t="str">
            <v>SURA</v>
          </cell>
          <cell r="X110" t="str">
            <v>PORVENIR</v>
          </cell>
          <cell r="Y110" t="str">
            <v>CAJAMAG</v>
          </cell>
          <cell r="Z110" t="str">
            <v>PROTECCION</v>
          </cell>
          <cell r="AA110">
            <v>44075</v>
          </cell>
          <cell r="AB110">
            <v>44377</v>
          </cell>
          <cell r="AC110">
            <v>-98</v>
          </cell>
          <cell r="AD110" t="str">
            <v>ACUEDUCTO Y ALC</v>
          </cell>
          <cell r="AE110" t="str">
            <v>TRABAJADOR OFICIAL</v>
          </cell>
          <cell r="AF110" t="str">
            <v>SUBGERENCIA GESTION COMERCIAL Y SERVICIO AL CIUDADANO</v>
          </cell>
          <cell r="AG110" t="str">
            <v>N-A</v>
          </cell>
        </row>
        <row r="111">
          <cell r="C111">
            <v>57461368</v>
          </cell>
          <cell r="D111" t="str">
            <v>MORALES</v>
          </cell>
          <cell r="E111" t="str">
            <v>ARRIETA</v>
          </cell>
          <cell r="F111" t="str">
            <v>MARIANA</v>
          </cell>
          <cell r="G111" t="str">
            <v>DEL CARMEN</v>
          </cell>
          <cell r="H111" t="str">
            <v>MARIANA DEL CARMEN MORALES ARRIETA</v>
          </cell>
          <cell r="I111"/>
          <cell r="J111">
            <v>3015016063</v>
          </cell>
          <cell r="K111" t="str">
            <v>mariana1784@hotmail.com</v>
          </cell>
          <cell r="L111" t="str">
            <v>MANANAB CASA 40-URB. VILLA DE ALEJANDRIA</v>
          </cell>
          <cell r="M111" t="str">
            <v>PROFESIONAL ESPECIALIZADO</v>
          </cell>
          <cell r="N111" t="str">
            <v>03</v>
          </cell>
          <cell r="O111">
            <v>222</v>
          </cell>
          <cell r="P111">
            <v>4236928</v>
          </cell>
          <cell r="Q111"/>
          <cell r="R111" t="str">
            <v>0550116000645071</v>
          </cell>
          <cell r="S111" t="str">
            <v>AHORROS</v>
          </cell>
          <cell r="T111" t="str">
            <v>Davivienda</v>
          </cell>
          <cell r="U111" t="str">
            <v>.522</v>
          </cell>
          <cell r="V111" t="str">
            <v>SANITAS</v>
          </cell>
          <cell r="W111" t="str">
            <v>SURA</v>
          </cell>
          <cell r="X111" t="str">
            <v>COLPENSIONES</v>
          </cell>
          <cell r="Y111" t="str">
            <v>CAJAMAG</v>
          </cell>
          <cell r="Z111" t="str">
            <v>PROTECCION</v>
          </cell>
          <cell r="AA111">
            <v>44075</v>
          </cell>
          <cell r="AB111">
            <v>44377</v>
          </cell>
          <cell r="AC111">
            <v>-98</v>
          </cell>
          <cell r="AD111" t="str">
            <v>CENTRAL</v>
          </cell>
          <cell r="AE111" t="str">
            <v>TRABAJADOR OFICIAL</v>
          </cell>
          <cell r="AF111" t="str">
            <v>SECRETARIA GENERAL</v>
          </cell>
          <cell r="AG111" t="str">
            <v>N-A</v>
          </cell>
        </row>
        <row r="112">
          <cell r="C112">
            <v>1082952682</v>
          </cell>
          <cell r="D112" t="str">
            <v>HENRIQUEZ</v>
          </cell>
          <cell r="E112" t="str">
            <v>NUÑEZ</v>
          </cell>
          <cell r="F112" t="str">
            <v>MARIA</v>
          </cell>
          <cell r="G112" t="str">
            <v>ISABEL</v>
          </cell>
          <cell r="H112" t="str">
            <v>MARIA ISABEL HENRIQUEZ NUÑEZ</v>
          </cell>
          <cell r="I112"/>
          <cell r="J112">
            <v>3203938540</v>
          </cell>
          <cell r="K112" t="str">
            <v>mary03101888@gmail.com</v>
          </cell>
          <cell r="L112" t="str">
            <v>DIAGONAL 34 NO 6-80 MAMATOCO</v>
          </cell>
          <cell r="M112" t="str">
            <v>TECNICO ADMINISTRATIVO</v>
          </cell>
          <cell r="N112" t="str">
            <v>01</v>
          </cell>
          <cell r="O112">
            <v>367</v>
          </cell>
          <cell r="P112">
            <v>1849846</v>
          </cell>
          <cell r="Q112"/>
          <cell r="R112" t="str">
            <v>0550488407970943</v>
          </cell>
          <cell r="S112" t="str">
            <v>AHORROS</v>
          </cell>
          <cell r="T112" t="str">
            <v>Davivienda</v>
          </cell>
          <cell r="U112" t="str">
            <v>.522</v>
          </cell>
          <cell r="V112" t="str">
            <v xml:space="preserve">NUEVA E.P.S </v>
          </cell>
          <cell r="W112" t="str">
            <v>SURA</v>
          </cell>
          <cell r="X112" t="str">
            <v>PROTECCION</v>
          </cell>
          <cell r="Y112" t="str">
            <v>CAJAMAG</v>
          </cell>
          <cell r="Z112" t="str">
            <v>FONDO NACIONAL DEL AHORRO</v>
          </cell>
          <cell r="AA112">
            <v>44075</v>
          </cell>
          <cell r="AB112">
            <v>44377</v>
          </cell>
          <cell r="AC112">
            <v>-98</v>
          </cell>
          <cell r="AD112" t="str">
            <v>CENTRAL</v>
          </cell>
          <cell r="AE112" t="str">
            <v>TRABAJADOR OFICIAL</v>
          </cell>
          <cell r="AF112" t="str">
            <v>SECRETARIA GENERAL</v>
          </cell>
          <cell r="AG112" t="str">
            <v>N-A</v>
          </cell>
        </row>
        <row r="113">
          <cell r="C113">
            <v>1082844925</v>
          </cell>
          <cell r="D113" t="str">
            <v>SUESCUN</v>
          </cell>
          <cell r="E113" t="str">
            <v>MACIAS</v>
          </cell>
          <cell r="F113" t="str">
            <v>MARIA</v>
          </cell>
          <cell r="G113" t="str">
            <v>FERNANDA</v>
          </cell>
          <cell r="H113" t="str">
            <v>MARIA FERNANDA SUESCUN MACIAS</v>
          </cell>
          <cell r="I113"/>
          <cell r="J113">
            <v>3006579603</v>
          </cell>
          <cell r="K113" t="str">
            <v>mafesues@hootmail.com</v>
          </cell>
          <cell r="L113" t="str">
            <v>VERACRUZ VIA BONDA CASA 2</v>
          </cell>
          <cell r="M113" t="str">
            <v>PROFESIONAL ESPECIALIZADO</v>
          </cell>
          <cell r="N113" t="str">
            <v>03</v>
          </cell>
          <cell r="O113">
            <v>222</v>
          </cell>
          <cell r="P113">
            <v>4236928</v>
          </cell>
          <cell r="Q113"/>
          <cell r="R113">
            <v>78116253509</v>
          </cell>
          <cell r="S113" t="str">
            <v>AHORROS</v>
          </cell>
          <cell r="T113" t="str">
            <v>BANCOLOMBIA</v>
          </cell>
          <cell r="U113" t="str">
            <v>.522</v>
          </cell>
          <cell r="V113" t="str">
            <v>SALUD TOTAL</v>
          </cell>
          <cell r="W113" t="str">
            <v>SURA</v>
          </cell>
          <cell r="X113" t="str">
            <v>COLPENSIONES</v>
          </cell>
          <cell r="Y113" t="str">
            <v>CAJAMAG</v>
          </cell>
          <cell r="Z113" t="str">
            <v>PROTECCION</v>
          </cell>
          <cell r="AA113">
            <v>44075</v>
          </cell>
          <cell r="AB113">
            <v>44377</v>
          </cell>
          <cell r="AC113">
            <v>-98</v>
          </cell>
          <cell r="AD113" t="str">
            <v>ENERGIA Y ALUMBRADO</v>
          </cell>
          <cell r="AE113" t="str">
            <v>TRABAJADOR OFICIAL</v>
          </cell>
          <cell r="AF113" t="str">
            <v>SUBGERENCIA CORPORATIVA</v>
          </cell>
          <cell r="AG113" t="str">
            <v>DIRECCIÓN ADMINISTRATIVA Y FINANCIERA</v>
          </cell>
        </row>
        <row r="114">
          <cell r="C114">
            <v>1082954851</v>
          </cell>
          <cell r="D114" t="str">
            <v>SERPA</v>
          </cell>
          <cell r="E114" t="str">
            <v>HIDALGO</v>
          </cell>
          <cell r="F114" t="str">
            <v>CARLOS</v>
          </cell>
          <cell r="G114" t="str">
            <v>ANDRES</v>
          </cell>
          <cell r="H114" t="str">
            <v>CARLOS ANDRES SERPA HIDALGO</v>
          </cell>
          <cell r="I114"/>
          <cell r="J114">
            <v>3024218598</v>
          </cell>
          <cell r="K114" t="str">
            <v>carloserpa33@gmail.com</v>
          </cell>
          <cell r="L114" t="str">
            <v>CALLE 9-#22-91 JUAN 23</v>
          </cell>
          <cell r="M114" t="str">
            <v>AUXILIAR ADMINISTRATIVO (GESTOR COMERCIAL)</v>
          </cell>
          <cell r="N114" t="str">
            <v>01</v>
          </cell>
          <cell r="O114">
            <v>407</v>
          </cell>
          <cell r="P114">
            <v>1150932</v>
          </cell>
          <cell r="Q114">
            <v>200000</v>
          </cell>
          <cell r="R114" t="str">
            <v>24085320826</v>
          </cell>
          <cell r="S114" t="str">
            <v>AHORROS</v>
          </cell>
          <cell r="T114" t="str">
            <v>Caja social</v>
          </cell>
          <cell r="U114" t="str">
            <v>.522</v>
          </cell>
          <cell r="V114" t="str">
            <v>SANITAS</v>
          </cell>
          <cell r="W114" t="str">
            <v>SURA</v>
          </cell>
          <cell r="X114" t="str">
            <v>PORVENIR</v>
          </cell>
          <cell r="Y114" t="str">
            <v>CAJAMAG</v>
          </cell>
          <cell r="Z114" t="str">
            <v>PROTECCION</v>
          </cell>
          <cell r="AA114">
            <v>44075</v>
          </cell>
          <cell r="AB114">
            <v>44377</v>
          </cell>
          <cell r="AC114">
            <v>-98</v>
          </cell>
          <cell r="AD114" t="str">
            <v>ACUEDUCTO Y ALC</v>
          </cell>
          <cell r="AE114" t="str">
            <v>TRABAJADOR OFICIAL</v>
          </cell>
          <cell r="AF114" t="str">
            <v>SUBGERENCIA GESTION COMERCIAL Y SERVICIO AL CIUDADANO</v>
          </cell>
          <cell r="AG114" t="str">
            <v>N-A</v>
          </cell>
        </row>
        <row r="115">
          <cell r="C115">
            <v>1083000693</v>
          </cell>
          <cell r="D115" t="str">
            <v>HINOJOSA</v>
          </cell>
          <cell r="E115" t="str">
            <v>URQUIJO</v>
          </cell>
          <cell r="F115" t="str">
            <v>MARIA</v>
          </cell>
          <cell r="G115" t="str">
            <v>FERNANDA</v>
          </cell>
          <cell r="H115" t="str">
            <v>MARIA FERNANDA HINOJOSA URQUIJO</v>
          </cell>
          <cell r="I115"/>
          <cell r="J115">
            <v>3003413630</v>
          </cell>
          <cell r="K115" t="str">
            <v>hinojosahurquijomf@gmail.com</v>
          </cell>
          <cell r="L115" t="str">
            <v>MZ E CASA 1 VILLA DEL MAR</v>
          </cell>
          <cell r="M115" t="str">
            <v>PROFESIONAL UNIVERSITARIO</v>
          </cell>
          <cell r="N115" t="str">
            <v>02</v>
          </cell>
          <cell r="O115">
            <v>219</v>
          </cell>
          <cell r="P115">
            <v>3475432</v>
          </cell>
          <cell r="Q115"/>
          <cell r="R115" t="str">
            <v>518326160</v>
          </cell>
          <cell r="S115" t="str">
            <v>AHORROS</v>
          </cell>
          <cell r="T115" t="str">
            <v>BBVA</v>
          </cell>
          <cell r="U115" t="str">
            <v>4.35</v>
          </cell>
          <cell r="V115" t="str">
            <v>SANITAS</v>
          </cell>
          <cell r="W115" t="str">
            <v>SURA</v>
          </cell>
          <cell r="X115" t="str">
            <v>PORVENIR</v>
          </cell>
          <cell r="Y115" t="str">
            <v>CAJAMAG</v>
          </cell>
          <cell r="Z115" t="str">
            <v>PROTECCION</v>
          </cell>
          <cell r="AA115">
            <v>44075</v>
          </cell>
          <cell r="AB115">
            <v>44377</v>
          </cell>
          <cell r="AC115">
            <v>-98</v>
          </cell>
          <cell r="AD115" t="str">
            <v>ACUEDUCTO Y ALC</v>
          </cell>
          <cell r="AE115" t="str">
            <v>TRABAJADOR OFICIAL</v>
          </cell>
          <cell r="AF115" t="str">
            <v xml:space="preserve">SUBGERENCIA ACUEDUCTO Y ALCANTARILLADO </v>
          </cell>
          <cell r="AG115" t="str">
            <v>N-A</v>
          </cell>
        </row>
        <row r="116">
          <cell r="C116">
            <v>7141042</v>
          </cell>
          <cell r="D116" t="str">
            <v>HINCAPIE</v>
          </cell>
          <cell r="E116" t="str">
            <v>HINCAPIE</v>
          </cell>
          <cell r="F116" t="str">
            <v>MANUEL</v>
          </cell>
          <cell r="G116" t="str">
            <v>GREGORIO</v>
          </cell>
          <cell r="H116" t="str">
            <v>MANUEL GREGORIO HINCAPIE HINCAPIE</v>
          </cell>
          <cell r="I116"/>
          <cell r="J116">
            <v>3234709239</v>
          </cell>
          <cell r="K116" t="str">
            <v>ghincapienunez@gmail.com</v>
          </cell>
          <cell r="L116" t="str">
            <v>CALLE 2- #3-36 PESCAITO</v>
          </cell>
          <cell r="M116" t="str">
            <v>OPERARIO - (AYUDANTE DE REDES)</v>
          </cell>
          <cell r="N116" t="str">
            <v>01</v>
          </cell>
          <cell r="O116">
            <v>487</v>
          </cell>
          <cell r="P116">
            <v>1150932</v>
          </cell>
          <cell r="Q116"/>
          <cell r="R116" t="str">
            <v>0570116570012843</v>
          </cell>
          <cell r="S116" t="str">
            <v>AHORROS</v>
          </cell>
          <cell r="T116" t="str">
            <v>Davivienda</v>
          </cell>
          <cell r="U116" t="str">
            <v>4.35</v>
          </cell>
          <cell r="V116" t="str">
            <v xml:space="preserve">NUEVA E.P.S </v>
          </cell>
          <cell r="W116" t="str">
            <v>SURA</v>
          </cell>
          <cell r="X116" t="str">
            <v>PROTECCION</v>
          </cell>
          <cell r="Y116" t="str">
            <v>CAJAMAG</v>
          </cell>
          <cell r="Z116" t="str">
            <v>PROTECCION</v>
          </cell>
          <cell r="AA116">
            <v>44075</v>
          </cell>
          <cell r="AB116">
            <v>44377</v>
          </cell>
          <cell r="AC116">
            <v>-98</v>
          </cell>
          <cell r="AD116" t="str">
            <v>ACUEDUCTO Y ALC</v>
          </cell>
          <cell r="AE116" t="str">
            <v>TRABAJADOR OFICIAL</v>
          </cell>
          <cell r="AF116" t="str">
            <v xml:space="preserve">SUBGERENCIA ACUEDUCTO Y ALCANTARILLADO </v>
          </cell>
          <cell r="AG116" t="str">
            <v>DIRECCION DE ACUEDUCTO</v>
          </cell>
        </row>
        <row r="117">
          <cell r="C117">
            <v>19616280</v>
          </cell>
          <cell r="D117" t="str">
            <v>JARAMILLO</v>
          </cell>
          <cell r="E117" t="str">
            <v>RUDAS</v>
          </cell>
          <cell r="F117" t="str">
            <v>MANUEL</v>
          </cell>
          <cell r="G117" t="str">
            <v>DOMINGO</v>
          </cell>
          <cell r="H117" t="str">
            <v>MANUEL DOMINGO JARAMILLO RUDAS</v>
          </cell>
          <cell r="I117"/>
          <cell r="J117">
            <v>3004632502</v>
          </cell>
          <cell r="K117" t="str">
            <v>marypaulajara@gmail.com</v>
          </cell>
          <cell r="L117" t="str">
            <v>CL 29 19 37 EL PANDO</v>
          </cell>
          <cell r="M117" t="str">
            <v>OPERARIO BOMBEO (OPERARIOS)</v>
          </cell>
          <cell r="N117" t="str">
            <v>02</v>
          </cell>
          <cell r="O117">
            <v>487</v>
          </cell>
          <cell r="P117">
            <v>1505801</v>
          </cell>
          <cell r="Q117"/>
          <cell r="R117" t="str">
            <v>116570016828</v>
          </cell>
          <cell r="S117" t="str">
            <v>AHORROS</v>
          </cell>
          <cell r="T117" t="str">
            <v>Davivienda</v>
          </cell>
          <cell r="U117" t="str">
            <v>4.35</v>
          </cell>
          <cell r="V117" t="str">
            <v>SANITAS</v>
          </cell>
          <cell r="W117" t="str">
            <v>SURA</v>
          </cell>
          <cell r="X117" t="str">
            <v>PORVENIR</v>
          </cell>
          <cell r="Y117" t="str">
            <v>CAJAMAG</v>
          </cell>
          <cell r="Z117" t="str">
            <v>PROTECCION</v>
          </cell>
          <cell r="AA117">
            <v>44075</v>
          </cell>
          <cell r="AB117">
            <v>44377</v>
          </cell>
          <cell r="AC117">
            <v>-98</v>
          </cell>
          <cell r="AD117" t="str">
            <v>ACUEDUCTO Y ALC</v>
          </cell>
          <cell r="AE117" t="str">
            <v>TRABAJADOR OFICIAL</v>
          </cell>
          <cell r="AF117" t="str">
            <v xml:space="preserve">SUBGERENCIA ACUEDUCTO Y ALCANTARILLADO </v>
          </cell>
          <cell r="AG117" t="str">
            <v>DIRECCION DE OPERACIONES</v>
          </cell>
        </row>
        <row r="118">
          <cell r="C118">
            <v>85468267</v>
          </cell>
          <cell r="D118" t="str">
            <v>VUELVAS</v>
          </cell>
          <cell r="E118" t="str">
            <v>HERNANDEZ</v>
          </cell>
          <cell r="F118" t="str">
            <v>MANUEL</v>
          </cell>
          <cell r="G118" t="str">
            <v>ANTONIO</v>
          </cell>
          <cell r="H118" t="str">
            <v>MANUEL ANTONIO VUELVAS HERNANDEZ</v>
          </cell>
          <cell r="I118"/>
          <cell r="J118">
            <v>3015633223</v>
          </cell>
          <cell r="K118" t="str">
            <v>manto.15@hotmail.com</v>
          </cell>
          <cell r="L118" t="str">
            <v>CALLE 26 16 35 LOS ALCASARES</v>
          </cell>
          <cell r="M118" t="str">
            <v>OPERARIO ELECTROMECANICA - (SUPERVISOR)</v>
          </cell>
          <cell r="N118" t="str">
            <v>02</v>
          </cell>
          <cell r="O118">
            <v>487</v>
          </cell>
          <cell r="P118">
            <v>1505801</v>
          </cell>
          <cell r="Q118"/>
          <cell r="R118" t="str">
            <v>235149796</v>
          </cell>
          <cell r="S118" t="str">
            <v>AHORROS</v>
          </cell>
          <cell r="T118" t="str">
            <v>Banco de Bogotá</v>
          </cell>
          <cell r="U118" t="str">
            <v>4.35</v>
          </cell>
          <cell r="V118" t="str">
            <v>SANITAS</v>
          </cell>
          <cell r="W118" t="str">
            <v>SURA</v>
          </cell>
          <cell r="X118" t="str">
            <v>PROTECCION</v>
          </cell>
          <cell r="Y118" t="str">
            <v>CAJAMAG</v>
          </cell>
          <cell r="Z118" t="str">
            <v>FONDO NACIONAL DEL AHORRO</v>
          </cell>
          <cell r="AA118">
            <v>44075</v>
          </cell>
          <cell r="AB118">
            <v>44377</v>
          </cell>
          <cell r="AC118">
            <v>-98</v>
          </cell>
          <cell r="AD118" t="str">
            <v>ACUEDUCTO Y ALC</v>
          </cell>
          <cell r="AE118" t="str">
            <v>TRABAJADOR OFICIAL</v>
          </cell>
          <cell r="AF118" t="str">
            <v xml:space="preserve">SUBGERENCIA ACUEDUCTO Y ALCANTARILLADO </v>
          </cell>
          <cell r="AG118" t="str">
            <v>DIRECCION DE OPERACIONES</v>
          </cell>
        </row>
        <row r="119">
          <cell r="C119">
            <v>85465343</v>
          </cell>
          <cell r="D119" t="str">
            <v>FONTALVO</v>
          </cell>
          <cell r="E119" t="str">
            <v>SARMIENTO</v>
          </cell>
          <cell r="F119" t="str">
            <v>MANUEL</v>
          </cell>
          <cell r="G119" t="str">
            <v>ANTONIO</v>
          </cell>
          <cell r="H119" t="str">
            <v>MANUEL ANTONIO FONTALVO SARMIENTO</v>
          </cell>
          <cell r="I119"/>
          <cell r="J119">
            <v>3023411726</v>
          </cell>
          <cell r="K119" t="str">
            <v>manuelfontalvo91@gmail.com</v>
          </cell>
          <cell r="L119" t="str">
            <v>y</v>
          </cell>
          <cell r="M119" t="str">
            <v>CONDUCTOR</v>
          </cell>
          <cell r="N119" t="str">
            <v>01</v>
          </cell>
          <cell r="O119">
            <v>487</v>
          </cell>
          <cell r="P119">
            <v>1795532</v>
          </cell>
          <cell r="Q119"/>
          <cell r="R119" t="str">
            <v>517214672</v>
          </cell>
          <cell r="S119" t="str">
            <v>AHORROS</v>
          </cell>
          <cell r="T119" t="str">
            <v>BBVA</v>
          </cell>
          <cell r="U119" t="str">
            <v>4.35</v>
          </cell>
          <cell r="V119" t="str">
            <v>SALUD TOTAL</v>
          </cell>
          <cell r="W119" t="str">
            <v>SURA</v>
          </cell>
          <cell r="X119" t="str">
            <v>PORVENIR</v>
          </cell>
          <cell r="Y119" t="str">
            <v>CAJAMAG</v>
          </cell>
          <cell r="Z119" t="str">
            <v>PROTECCION</v>
          </cell>
          <cell r="AA119">
            <v>44075</v>
          </cell>
          <cell r="AB119">
            <v>44377</v>
          </cell>
          <cell r="AC119">
            <v>-98</v>
          </cell>
          <cell r="AD119" t="str">
            <v>CENTRAL</v>
          </cell>
          <cell r="AE119" t="str">
            <v>TRABAJADOR OFICIAL</v>
          </cell>
          <cell r="AF119" t="str">
            <v>SUBGERENCIA OPERACIÓN DE OTROS SERVICIOS</v>
          </cell>
          <cell r="AG119" t="str">
            <v>DIRECCION ACTIVIDADES COMPLEMENTARIAS Y SERVICIOS NO REGULADOS</v>
          </cell>
        </row>
        <row r="120">
          <cell r="C120">
            <v>85448202</v>
          </cell>
          <cell r="D120" t="str">
            <v>NOGUERA</v>
          </cell>
          <cell r="E120" t="str">
            <v>LABARCE</v>
          </cell>
          <cell r="F120" t="str">
            <v>LUIS</v>
          </cell>
          <cell r="G120" t="str">
            <v>JOSE</v>
          </cell>
          <cell r="H120" t="str">
            <v>LUIS JOSE NOGUERA LABARCE</v>
          </cell>
          <cell r="I120"/>
          <cell r="J120">
            <v>3016315664</v>
          </cell>
          <cell r="K120" t="str">
            <v>luisnoguera965@gmail.com</v>
          </cell>
          <cell r="L120" t="str">
            <v>MZA 26 C 13 CIUDADELA 29 DE JULIO</v>
          </cell>
          <cell r="M120" t="str">
            <v>OPERARIO REDES (AYUDANTES)</v>
          </cell>
          <cell r="N120" t="str">
            <v>01</v>
          </cell>
          <cell r="O120">
            <v>487</v>
          </cell>
          <cell r="P120">
            <v>1150932</v>
          </cell>
          <cell r="Q120"/>
          <cell r="R120" t="str">
            <v>117370074751</v>
          </cell>
          <cell r="S120" t="str">
            <v>AHORROS</v>
          </cell>
          <cell r="T120" t="str">
            <v>Davivienda</v>
          </cell>
          <cell r="U120" t="str">
            <v>4.35</v>
          </cell>
          <cell r="V120" t="str">
            <v>SANITAS</v>
          </cell>
          <cell r="W120" t="str">
            <v>SURA</v>
          </cell>
          <cell r="X120" t="str">
            <v>PROTECCION</v>
          </cell>
          <cell r="Y120" t="str">
            <v>CAJAMAG</v>
          </cell>
          <cell r="Z120" t="str">
            <v>PROTECCION</v>
          </cell>
          <cell r="AA120">
            <v>44075</v>
          </cell>
          <cell r="AB120">
            <v>44377</v>
          </cell>
          <cell r="AC120">
            <v>-98</v>
          </cell>
          <cell r="AD120" t="str">
            <v>ACUEDUCTO Y ALC</v>
          </cell>
          <cell r="AE120" t="str">
            <v>TRABAJADOR OFICIAL</v>
          </cell>
          <cell r="AF120" t="str">
            <v xml:space="preserve">SUBGERENCIA ACUEDUCTO Y ALCANTARILLADO </v>
          </cell>
          <cell r="AG120" t="str">
            <v>DIRECCION DE OPERACIONES</v>
          </cell>
        </row>
        <row r="121">
          <cell r="C121">
            <v>1082064482</v>
          </cell>
          <cell r="D121" t="str">
            <v>MERCADO</v>
          </cell>
          <cell r="E121" t="str">
            <v>BADILLO</v>
          </cell>
          <cell r="F121" t="str">
            <v>LUIS</v>
          </cell>
          <cell r="G121" t="str">
            <v>FERNANDO</v>
          </cell>
          <cell r="H121" t="str">
            <v>LUIS FERNANDO MERCADO BADILLO</v>
          </cell>
          <cell r="I121"/>
          <cell r="J121">
            <v>3217848600</v>
          </cell>
          <cell r="K121" t="str">
            <v>luismercadob86@gmail.com</v>
          </cell>
          <cell r="L121" t="str">
            <v>MANZANA K CASA 235 VILLA MARBELLA</v>
          </cell>
          <cell r="M121" t="str">
            <v>OPERARIO - REDES</v>
          </cell>
          <cell r="N121" t="str">
            <v>03</v>
          </cell>
          <cell r="O121">
            <v>487</v>
          </cell>
          <cell r="P121">
            <v>1795532</v>
          </cell>
          <cell r="Q121"/>
          <cell r="R121" t="str">
            <v>0550488404859271</v>
          </cell>
          <cell r="S121" t="str">
            <v>AHORROS</v>
          </cell>
          <cell r="T121" t="str">
            <v>Davivienda</v>
          </cell>
          <cell r="U121" t="str">
            <v>4.35</v>
          </cell>
          <cell r="V121" t="str">
            <v>SALUD TOTAL</v>
          </cell>
          <cell r="W121" t="str">
            <v>SURA</v>
          </cell>
          <cell r="X121" t="str">
            <v>COLPENSIONES</v>
          </cell>
          <cell r="Y121" t="str">
            <v>CAJAMAG</v>
          </cell>
          <cell r="Z121" t="str">
            <v>PROTECCION</v>
          </cell>
          <cell r="AA121">
            <v>44075</v>
          </cell>
          <cell r="AB121">
            <v>44377</v>
          </cell>
          <cell r="AC121">
            <v>-98</v>
          </cell>
          <cell r="AD121" t="str">
            <v>ACUEDUCTO Y ALC</v>
          </cell>
          <cell r="AE121" t="str">
            <v>TRABAJADOR OFICIAL</v>
          </cell>
          <cell r="AF121" t="str">
            <v xml:space="preserve">SUBGERENCIA ACUEDUCTO Y ALCANTARILLADO </v>
          </cell>
          <cell r="AG121" t="str">
            <v>DIRECCION DE ACUEDUCTO</v>
          </cell>
        </row>
        <row r="122">
          <cell r="C122">
            <v>12558773</v>
          </cell>
          <cell r="D122" t="str">
            <v>CAMPO</v>
          </cell>
          <cell r="E122" t="str">
            <v>GIRALDO</v>
          </cell>
          <cell r="F122" t="str">
            <v>LUIS</v>
          </cell>
          <cell r="G122" t="str">
            <v>FERNANDO</v>
          </cell>
          <cell r="H122" t="str">
            <v>LUIS FERNANDO CAMPO GIRALDO</v>
          </cell>
          <cell r="I122"/>
          <cell r="J122">
            <v>3015337321</v>
          </cell>
          <cell r="K122" t="str">
            <v>zoyanluis_10@hotmail.com</v>
          </cell>
          <cell r="L122" t="str">
            <v>CARRERA 21A #29 F-87 LOS FALORES</v>
          </cell>
          <cell r="M122" t="str">
            <v>TECNICO OPERATIVO</v>
          </cell>
          <cell r="N122" t="str">
            <v>01</v>
          </cell>
          <cell r="O122">
            <v>314</v>
          </cell>
          <cell r="P122">
            <v>1849846</v>
          </cell>
          <cell r="Q122">
            <v>200000</v>
          </cell>
          <cell r="R122" t="str">
            <v>0550117000016610</v>
          </cell>
          <cell r="S122" t="str">
            <v>AHORROS</v>
          </cell>
          <cell r="T122" t="str">
            <v>Davivienda</v>
          </cell>
          <cell r="U122" t="str">
            <v>4.35</v>
          </cell>
          <cell r="V122" t="str">
            <v xml:space="preserve">NUEVA E.P.S </v>
          </cell>
          <cell r="W122" t="str">
            <v>SURA</v>
          </cell>
          <cell r="X122" t="str">
            <v>COLPENSIONES</v>
          </cell>
          <cell r="Y122" t="str">
            <v>CAJAMAG</v>
          </cell>
          <cell r="Z122" t="str">
            <v>PROTECCION</v>
          </cell>
          <cell r="AA122">
            <v>44075</v>
          </cell>
          <cell r="AB122">
            <v>44377</v>
          </cell>
          <cell r="AC122">
            <v>-98</v>
          </cell>
          <cell r="AD122" t="str">
            <v>ACUEDUCTO Y ALC</v>
          </cell>
          <cell r="AE122" t="str">
            <v>TRABAJADOR OFICIAL</v>
          </cell>
          <cell r="AF122" t="str">
            <v xml:space="preserve">SUBGERENCIA ACUEDUCTO Y ALCANTARILLADO </v>
          </cell>
          <cell r="AG122" t="str">
            <v>DIRECCION DE ACUEDUCTO</v>
          </cell>
        </row>
        <row r="123">
          <cell r="C123">
            <v>12559732</v>
          </cell>
          <cell r="D123" t="str">
            <v>SERRANO</v>
          </cell>
          <cell r="E123" t="str">
            <v>CARDENAS</v>
          </cell>
          <cell r="F123" t="str">
            <v>LUIS</v>
          </cell>
          <cell r="G123" t="str">
            <v>ERNESTO</v>
          </cell>
          <cell r="H123" t="str">
            <v>LUIS ERNESTO SERRANO CARDENAS</v>
          </cell>
          <cell r="I123"/>
          <cell r="J123">
            <v>3187463442</v>
          </cell>
          <cell r="K123" t="str">
            <v>luisernestoserrano12@gmail.com</v>
          </cell>
          <cell r="L123"/>
          <cell r="M123" t="str">
            <v>OPERARIO- CAPTACION</v>
          </cell>
          <cell r="N123" t="str">
            <v>01</v>
          </cell>
          <cell r="O123">
            <v>487</v>
          </cell>
          <cell r="P123">
            <v>1150932</v>
          </cell>
          <cell r="Q123"/>
          <cell r="R123" t="str">
            <v>0570116570012702</v>
          </cell>
          <cell r="S123" t="str">
            <v>AHORROS</v>
          </cell>
          <cell r="T123" t="str">
            <v>Davivienda</v>
          </cell>
          <cell r="U123" t="str">
            <v>4.35</v>
          </cell>
          <cell r="V123" t="str">
            <v>SALUD TOTAL</v>
          </cell>
          <cell r="W123" t="str">
            <v>SURA</v>
          </cell>
          <cell r="X123" t="str">
            <v>COLPENSIONES</v>
          </cell>
          <cell r="Y123" t="str">
            <v>CAJAMAG</v>
          </cell>
          <cell r="Z123" t="str">
            <v>PROTECCION</v>
          </cell>
          <cell r="AA123">
            <v>44075</v>
          </cell>
          <cell r="AB123">
            <v>44377</v>
          </cell>
          <cell r="AC123">
            <v>-98</v>
          </cell>
          <cell r="AD123" t="str">
            <v>ACUEDUCTO Y ALC</v>
          </cell>
          <cell r="AE123" t="str">
            <v>TRABAJADOR OFICIAL</v>
          </cell>
          <cell r="AF123" t="str">
            <v xml:space="preserve">SUBGERENCIA ACUEDUCTO Y ALCANTARILLADO </v>
          </cell>
          <cell r="AG123" t="str">
            <v>DIRECCION DE OPERACIONES</v>
          </cell>
        </row>
        <row r="124">
          <cell r="C124">
            <v>85155516</v>
          </cell>
          <cell r="D124" t="str">
            <v>HURTADO</v>
          </cell>
          <cell r="E124" t="str">
            <v>ALMANZA</v>
          </cell>
          <cell r="F124" t="str">
            <v>CARLOS</v>
          </cell>
          <cell r="G124" t="str">
            <v>MANUEL</v>
          </cell>
          <cell r="H124" t="str">
            <v>CARLOS MANUEL HURTADO ALMANZA</v>
          </cell>
          <cell r="I124"/>
          <cell r="J124">
            <v>3005736351</v>
          </cell>
          <cell r="K124" t="str">
            <v>carloshurtadoalmanza18@gmail.com</v>
          </cell>
          <cell r="L124" t="str">
            <v>CARRERA 19- CALLE 29C-235 VILLA DEL CARMEN</v>
          </cell>
          <cell r="M124" t="str">
            <v>OPERARIO - (OFICIAL DE REDES)</v>
          </cell>
          <cell r="N124" t="str">
            <v>02</v>
          </cell>
          <cell r="O124">
            <v>487</v>
          </cell>
          <cell r="P124">
            <v>1505801</v>
          </cell>
          <cell r="Q124"/>
          <cell r="R124" t="str">
            <v>0550116500099357</v>
          </cell>
          <cell r="S124" t="str">
            <v>AHORROS</v>
          </cell>
          <cell r="T124" t="str">
            <v>Davivienda</v>
          </cell>
          <cell r="U124" t="str">
            <v>4.35</v>
          </cell>
          <cell r="V124" t="str">
            <v>SANITAS</v>
          </cell>
          <cell r="W124" t="str">
            <v>SURA</v>
          </cell>
          <cell r="X124" t="str">
            <v>PROTECCION</v>
          </cell>
          <cell r="Y124" t="str">
            <v>CAJAMAG</v>
          </cell>
          <cell r="Z124" t="str">
            <v>PROTECCION</v>
          </cell>
          <cell r="AA124">
            <v>44075</v>
          </cell>
          <cell r="AB124">
            <v>44377</v>
          </cell>
          <cell r="AC124">
            <v>-98</v>
          </cell>
          <cell r="AD124" t="str">
            <v>ACUEDUCTO Y ALC</v>
          </cell>
          <cell r="AE124" t="str">
            <v>TRABAJADOR OFICIAL</v>
          </cell>
          <cell r="AF124" t="str">
            <v xml:space="preserve">SUBGERENCIA ACUEDUCTO Y ALCANTARILLADO </v>
          </cell>
          <cell r="AG124" t="str">
            <v>DIRECCION DE ACUEDUCTO</v>
          </cell>
        </row>
        <row r="125">
          <cell r="C125">
            <v>85467736</v>
          </cell>
          <cell r="D125" t="str">
            <v>RINCON</v>
          </cell>
          <cell r="E125" t="str">
            <v>ACEVEDO</v>
          </cell>
          <cell r="F125" t="str">
            <v>LUIS</v>
          </cell>
          <cell r="G125" t="str">
            <v>ERNESTO</v>
          </cell>
          <cell r="H125" t="str">
            <v>LUIS ERNESTO RINCON ACEVEDO</v>
          </cell>
          <cell r="I125"/>
          <cell r="J125">
            <v>4319606</v>
          </cell>
          <cell r="K125" t="str">
            <v>lerincon01@hotmail.com</v>
          </cell>
          <cell r="L125" t="str">
            <v>CALLE 26 # 26A-35 BARRIO LIBERTADOR</v>
          </cell>
          <cell r="M125" t="str">
            <v>OPERARIO - PTAP (DE PLANTA)</v>
          </cell>
          <cell r="N125" t="str">
            <v>02</v>
          </cell>
          <cell r="O125">
            <v>487</v>
          </cell>
          <cell r="P125">
            <v>1505801</v>
          </cell>
          <cell r="Q125"/>
          <cell r="R125" t="str">
            <v>0570116270076528</v>
          </cell>
          <cell r="S125" t="str">
            <v>AHORROS</v>
          </cell>
          <cell r="T125" t="str">
            <v>Davivienda</v>
          </cell>
          <cell r="U125" t="str">
            <v>4.35</v>
          </cell>
          <cell r="V125" t="str">
            <v xml:space="preserve">NUEVA E.P.S </v>
          </cell>
          <cell r="W125" t="str">
            <v>SURA</v>
          </cell>
          <cell r="X125" t="str">
            <v>COLFONDOS</v>
          </cell>
          <cell r="Y125" t="str">
            <v>CAJAMAG</v>
          </cell>
          <cell r="Z125" t="str">
            <v>PROTECCION</v>
          </cell>
          <cell r="AA125">
            <v>44075</v>
          </cell>
          <cell r="AB125">
            <v>44377</v>
          </cell>
          <cell r="AC125">
            <v>-98</v>
          </cell>
          <cell r="AD125" t="str">
            <v>ACUEDUCTO Y ALC</v>
          </cell>
          <cell r="AE125" t="str">
            <v>TRABAJADOR OFICIAL</v>
          </cell>
          <cell r="AF125" t="str">
            <v xml:space="preserve">SUBGERENCIA ACUEDUCTO Y ALCANTARILLADO </v>
          </cell>
          <cell r="AG125" t="str">
            <v>DIRECCION DE OPERACIONES</v>
          </cell>
        </row>
        <row r="126">
          <cell r="C126">
            <v>1082977884</v>
          </cell>
          <cell r="D126" t="str">
            <v>CAICEDO</v>
          </cell>
          <cell r="E126" t="str">
            <v>DEICOFF</v>
          </cell>
          <cell r="F126" t="str">
            <v>LUIS</v>
          </cell>
          <cell r="G126" t="str">
            <v>ERNESTO</v>
          </cell>
          <cell r="H126" t="str">
            <v>LUIS ERNESTO CAICEDO DEICOFF</v>
          </cell>
          <cell r="I126"/>
          <cell r="J126">
            <v>3024054611</v>
          </cell>
          <cell r="K126" t="str">
            <v>luis.caicedo9312@gmail.com</v>
          </cell>
          <cell r="L126" t="str">
            <v>CL 32 70 103 11 DE NOVIEMBRE</v>
          </cell>
          <cell r="M126" t="str">
            <v>OPERARIO REDES (AYUDANTES)</v>
          </cell>
          <cell r="N126" t="str">
            <v>01</v>
          </cell>
          <cell r="O126">
            <v>487</v>
          </cell>
          <cell r="P126">
            <v>1150932</v>
          </cell>
          <cell r="Q126"/>
          <cell r="R126" t="str">
            <v>78116986239</v>
          </cell>
          <cell r="S126" t="str">
            <v>AHORROS</v>
          </cell>
          <cell r="T126" t="str">
            <v>BANCOLOMBIA</v>
          </cell>
          <cell r="U126" t="str">
            <v>4.35</v>
          </cell>
          <cell r="V126" t="str">
            <v>SANITAS</v>
          </cell>
          <cell r="W126" t="str">
            <v>SURA</v>
          </cell>
          <cell r="X126" t="str">
            <v>PORVENIR</v>
          </cell>
          <cell r="Y126" t="str">
            <v>CAJAMAG</v>
          </cell>
          <cell r="Z126" t="str">
            <v>PROTECCION</v>
          </cell>
          <cell r="AA126">
            <v>44075</v>
          </cell>
          <cell r="AB126">
            <v>44377</v>
          </cell>
          <cell r="AC126">
            <v>-98</v>
          </cell>
          <cell r="AD126" t="str">
            <v>ACUEDUCTO Y ALC</v>
          </cell>
          <cell r="AE126" t="str">
            <v>TRABAJADOR OFICIAL</v>
          </cell>
          <cell r="AF126" t="str">
            <v xml:space="preserve">SUBGERENCIA ACUEDUCTO Y ALCANTARILLADO </v>
          </cell>
          <cell r="AG126" t="str">
            <v>DIRECCION DE OPERACIONES</v>
          </cell>
        </row>
        <row r="127">
          <cell r="C127">
            <v>4978825</v>
          </cell>
          <cell r="D127" t="str">
            <v>GOMEZ</v>
          </cell>
          <cell r="E127" t="str">
            <v>SANTOS</v>
          </cell>
          <cell r="F127" t="str">
            <v>LUIS</v>
          </cell>
          <cell r="G127" t="str">
            <v>ALFONSO</v>
          </cell>
          <cell r="H127" t="str">
            <v>LUIS ALFONSO GOMEZ SANTOS</v>
          </cell>
          <cell r="I127"/>
          <cell r="J127">
            <v>3167608296</v>
          </cell>
          <cell r="K127" t="str">
            <v>luis.alfonso.0879@gmail.com</v>
          </cell>
          <cell r="L127" t="str">
            <v>CONJUNTO ANDREA DORIA BLOQUE 1 APTO 202</v>
          </cell>
          <cell r="M127" t="str">
            <v>OPERARIO- CAPTACION</v>
          </cell>
          <cell r="N127" t="str">
            <v>01</v>
          </cell>
          <cell r="O127">
            <v>487</v>
          </cell>
          <cell r="P127">
            <v>1150932</v>
          </cell>
          <cell r="Q127">
            <v>0</v>
          </cell>
          <cell r="R127" t="str">
            <v>0550116800003687</v>
          </cell>
          <cell r="S127" t="str">
            <v>AHORROS</v>
          </cell>
          <cell r="T127" t="str">
            <v>Davivienda</v>
          </cell>
          <cell r="U127" t="str">
            <v>4.35</v>
          </cell>
          <cell r="V127" t="str">
            <v>SANITAS</v>
          </cell>
          <cell r="W127" t="str">
            <v>SURA</v>
          </cell>
          <cell r="X127" t="str">
            <v>PORVENIR</v>
          </cell>
          <cell r="Y127" t="str">
            <v>CAJAMAG</v>
          </cell>
          <cell r="Z127" t="str">
            <v>PROTECCION</v>
          </cell>
          <cell r="AA127">
            <v>44075</v>
          </cell>
          <cell r="AB127">
            <v>44377</v>
          </cell>
          <cell r="AC127">
            <v>-98</v>
          </cell>
          <cell r="AD127" t="str">
            <v>ACUEDUCTO Y ALC</v>
          </cell>
          <cell r="AE127" t="str">
            <v>TRABAJADOR OFICIAL</v>
          </cell>
          <cell r="AF127" t="str">
            <v xml:space="preserve">SUBGERENCIA ACUEDUCTO Y ALCANTARILLADO </v>
          </cell>
          <cell r="AG127" t="str">
            <v>DIRECCION DE OPERACIONES</v>
          </cell>
        </row>
        <row r="128">
          <cell r="C128">
            <v>12548841</v>
          </cell>
          <cell r="D128" t="str">
            <v>PACHECO</v>
          </cell>
          <cell r="E128" t="str">
            <v>ORTIZ</v>
          </cell>
          <cell r="F128" t="str">
            <v>LUIS</v>
          </cell>
          <cell r="G128" t="str">
            <v>ALEJANDRO</v>
          </cell>
          <cell r="H128" t="str">
            <v>LUIS ALEJANDRO PACHECO ORTIZ</v>
          </cell>
          <cell r="I128"/>
          <cell r="J128">
            <v>3174415547</v>
          </cell>
          <cell r="K128" t="str">
            <v>luispachecoortiz59@gmail.com</v>
          </cell>
          <cell r="L128" t="str">
            <v>CALLE 31 12 07 KOREA</v>
          </cell>
          <cell r="M128" t="str">
            <v>OPERARIOS ( SUPERVISORES)</v>
          </cell>
          <cell r="N128" t="str">
            <v>03</v>
          </cell>
          <cell r="O128">
            <v>487</v>
          </cell>
          <cell r="P128">
            <v>1795532</v>
          </cell>
          <cell r="Q128">
            <v>200000</v>
          </cell>
          <cell r="R128" t="str">
            <v>116500099597</v>
          </cell>
          <cell r="S128" t="str">
            <v>AHORROS</v>
          </cell>
          <cell r="T128" t="str">
            <v>Davivienda</v>
          </cell>
          <cell r="U128" t="str">
            <v>4.35</v>
          </cell>
          <cell r="V128" t="str">
            <v>SANITAS</v>
          </cell>
          <cell r="W128" t="str">
            <v>SURA</v>
          </cell>
          <cell r="X128" t="str">
            <v>COLPENSIONES</v>
          </cell>
          <cell r="Y128" t="str">
            <v>CAJAMAG</v>
          </cell>
          <cell r="Z128" t="str">
            <v>PROTECCION</v>
          </cell>
          <cell r="AA128">
            <v>44075</v>
          </cell>
          <cell r="AB128">
            <v>44377</v>
          </cell>
          <cell r="AC128">
            <v>-98</v>
          </cell>
          <cell r="AD128" t="str">
            <v>ACUEDUCTO Y ALC</v>
          </cell>
          <cell r="AE128" t="str">
            <v>TRABAJADOR OFICIAL</v>
          </cell>
          <cell r="AF128" t="str">
            <v>SUBGERENCIA GESTION COMERCIAL Y SERVICIO AL CIUDADANO</v>
          </cell>
          <cell r="AG128" t="str">
            <v>N-A</v>
          </cell>
        </row>
        <row r="129">
          <cell r="C129">
            <v>85450090</v>
          </cell>
          <cell r="D129" t="str">
            <v>GONZALEZ</v>
          </cell>
          <cell r="E129" t="str">
            <v>SERPA</v>
          </cell>
          <cell r="F129" t="str">
            <v>LUIS</v>
          </cell>
          <cell r="G129" t="str">
            <v>ALBERTO</v>
          </cell>
          <cell r="H129" t="str">
            <v>LUIS ALBERTO GONZALEZ SERPA</v>
          </cell>
          <cell r="I129"/>
          <cell r="J129">
            <v>3043458665</v>
          </cell>
          <cell r="K129" t="str">
            <v>yanet_elena@outlook.com</v>
          </cell>
          <cell r="L129" t="str">
            <v>CALLE 3 # 3-77 SAN MARTÍN</v>
          </cell>
          <cell r="M129" t="str">
            <v>OPERARIO - OFICIAL DE REDES</v>
          </cell>
          <cell r="N129" t="str">
            <v>02</v>
          </cell>
          <cell r="O129">
            <v>487</v>
          </cell>
          <cell r="P129">
            <v>1505801</v>
          </cell>
          <cell r="Q129"/>
          <cell r="R129" t="str">
            <v>116500099308</v>
          </cell>
          <cell r="S129" t="str">
            <v>AHORROS</v>
          </cell>
          <cell r="T129" t="str">
            <v>Davivienda</v>
          </cell>
          <cell r="U129" t="str">
            <v>4.35</v>
          </cell>
          <cell r="V129" t="str">
            <v>SALUD TOTAL</v>
          </cell>
          <cell r="W129" t="str">
            <v>SURA</v>
          </cell>
          <cell r="X129" t="str">
            <v>COLPENSIONES</v>
          </cell>
          <cell r="Y129" t="str">
            <v>CAJAMAG</v>
          </cell>
          <cell r="Z129" t="str">
            <v>PROTECCION</v>
          </cell>
          <cell r="AA129">
            <v>44075</v>
          </cell>
          <cell r="AB129">
            <v>44377</v>
          </cell>
          <cell r="AC129">
            <v>-98</v>
          </cell>
          <cell r="AD129" t="str">
            <v>ACUEDUCTO Y ALC</v>
          </cell>
          <cell r="AE129" t="str">
            <v>TRABAJADOR OFICIAL</v>
          </cell>
          <cell r="AF129" t="str">
            <v>SUBGERENCIA ACUEDUCTO Y ALCANTARILLADO</v>
          </cell>
          <cell r="AG129" t="str">
            <v>DIRECCION DE ALCANTARILLADO</v>
          </cell>
        </row>
        <row r="130">
          <cell r="C130">
            <v>1083021940</v>
          </cell>
          <cell r="D130" t="str">
            <v>DIAZ</v>
          </cell>
          <cell r="E130" t="str">
            <v>ZAMBRANO</v>
          </cell>
          <cell r="F130" t="str">
            <v>LINA</v>
          </cell>
          <cell r="G130" t="str">
            <v>MARGARITA</v>
          </cell>
          <cell r="H130" t="str">
            <v>LINA MARGARITA DIAZ ZAMBRANO</v>
          </cell>
          <cell r="I130"/>
          <cell r="J130">
            <v>3144226358</v>
          </cell>
          <cell r="K130" t="str">
            <v>linadiazzambrano@gmail.com</v>
          </cell>
          <cell r="L130" t="str">
            <v>CALLE 29 H #21F-15 TORRE VILLA MONICA TORRE C APTO 304</v>
          </cell>
          <cell r="M130" t="str">
            <v>PROFESIONAL UNIVERSITARIO</v>
          </cell>
          <cell r="N130" t="str">
            <v>01</v>
          </cell>
          <cell r="O130">
            <v>219</v>
          </cell>
          <cell r="P130">
            <v>2647587</v>
          </cell>
          <cell r="Q130"/>
          <cell r="R130" t="str">
            <v>0550488404306877</v>
          </cell>
          <cell r="S130" t="str">
            <v>AHORROS</v>
          </cell>
          <cell r="T130" t="str">
            <v>Davivienda</v>
          </cell>
          <cell r="U130" t="str">
            <v>.522</v>
          </cell>
          <cell r="V130" t="str">
            <v>SURA</v>
          </cell>
          <cell r="W130" t="str">
            <v>SURA</v>
          </cell>
          <cell r="X130" t="str">
            <v>COLPENSIONES</v>
          </cell>
          <cell r="Y130" t="str">
            <v>CAJAMAG</v>
          </cell>
          <cell r="Z130" t="str">
            <v>PROTECCION</v>
          </cell>
          <cell r="AA130">
            <v>44075</v>
          </cell>
          <cell r="AB130">
            <v>44377</v>
          </cell>
          <cell r="AC130">
            <v>-98</v>
          </cell>
          <cell r="AD130" t="str">
            <v>ENERGIA Y ALUMBRADO</v>
          </cell>
          <cell r="AE130" t="str">
            <v>TRABAJADOR OFICIAL</v>
          </cell>
          <cell r="AF130" t="str">
            <v>OFICINA DE PLANEACION ESTRATEGICA Y GESTION REGULATORIA</v>
          </cell>
          <cell r="AG130" t="str">
            <v>N-A</v>
          </cell>
        </row>
        <row r="131">
          <cell r="C131">
            <v>57463863</v>
          </cell>
          <cell r="D131" t="str">
            <v>BRITO</v>
          </cell>
          <cell r="E131" t="str">
            <v>GARCIA</v>
          </cell>
          <cell r="F131" t="str">
            <v>LILIANA</v>
          </cell>
          <cell r="G131" t="str">
            <v>PAOLA</v>
          </cell>
          <cell r="H131" t="str">
            <v>LILIANA PAOLA BRITO GARCIA</v>
          </cell>
          <cell r="I131"/>
          <cell r="J131">
            <v>3023899957</v>
          </cell>
          <cell r="K131" t="str">
            <v>lilianapaola8526@gmail.com</v>
          </cell>
          <cell r="L131" t="str">
            <v>MZ C CASA 8 PORTAL DE LAS AVENIDAS</v>
          </cell>
          <cell r="M131" t="str">
            <v>TECNICO ADMINISTRATIVO</v>
          </cell>
          <cell r="N131" t="str">
            <v>01</v>
          </cell>
          <cell r="O131">
            <v>367</v>
          </cell>
          <cell r="P131">
            <v>1849846</v>
          </cell>
          <cell r="Q131"/>
          <cell r="R131" t="str">
            <v>518290143</v>
          </cell>
          <cell r="S131" t="str">
            <v>AHORROS</v>
          </cell>
          <cell r="T131" t="str">
            <v>BBVA</v>
          </cell>
          <cell r="U131" t="str">
            <v>4.35</v>
          </cell>
          <cell r="V131" t="str">
            <v xml:space="preserve">NUEVA E.P.S </v>
          </cell>
          <cell r="W131" t="str">
            <v>SURA</v>
          </cell>
          <cell r="X131" t="str">
            <v>PORVENIR</v>
          </cell>
          <cell r="Y131" t="str">
            <v>CAJAMAG</v>
          </cell>
          <cell r="Z131" t="str">
            <v>PROTECCION</v>
          </cell>
          <cell r="AA131">
            <v>44075</v>
          </cell>
          <cell r="AB131">
            <v>44377</v>
          </cell>
          <cell r="AC131">
            <v>-98</v>
          </cell>
          <cell r="AD131" t="str">
            <v>CENTRAL</v>
          </cell>
          <cell r="AE131" t="str">
            <v>TRABAJADOR OFICIAL</v>
          </cell>
          <cell r="AF131" t="str">
            <v>SUBGERENCIA OPERACIÓN DE OTROS SERVICIOS</v>
          </cell>
          <cell r="AG131" t="str">
            <v>DIRECCION DE ASEO Y APROVECHAMIENTO</v>
          </cell>
        </row>
        <row r="132">
          <cell r="C132">
            <v>91421546</v>
          </cell>
          <cell r="D132" t="str">
            <v>MARTINEZ</v>
          </cell>
          <cell r="E132" t="str">
            <v>IRIARTE</v>
          </cell>
          <cell r="F132" t="str">
            <v>LIBARDO</v>
          </cell>
          <cell r="G132" t="str">
            <v>ALFONSO</v>
          </cell>
          <cell r="H132" t="str">
            <v>LIBARDO ALFONSO MARTINEZ IRIARTE</v>
          </cell>
          <cell r="I132"/>
          <cell r="J132">
            <v>3175798613</v>
          </cell>
          <cell r="K132" t="str">
            <v>limar25@hotmail.es</v>
          </cell>
          <cell r="L132" t="str">
            <v>CARRERA 12A-# 145-30 LOS LIRIOS</v>
          </cell>
          <cell r="M132" t="str">
            <v>OPERARIO- (LECTURA Y REPARTO)</v>
          </cell>
          <cell r="N132" t="str">
            <v>01</v>
          </cell>
          <cell r="O132">
            <v>487</v>
          </cell>
          <cell r="P132">
            <v>1150932</v>
          </cell>
          <cell r="Q132"/>
          <cell r="R132" t="str">
            <v>0550116500099423</v>
          </cell>
          <cell r="S132" t="str">
            <v>AHORROS</v>
          </cell>
          <cell r="T132" t="str">
            <v>Davivienda</v>
          </cell>
          <cell r="U132" t="str">
            <v>4.35</v>
          </cell>
          <cell r="V132" t="str">
            <v xml:space="preserve">NUEVA E.P.S </v>
          </cell>
          <cell r="W132" t="str">
            <v>SURA</v>
          </cell>
          <cell r="X132" t="str">
            <v>COLPENSIONES</v>
          </cell>
          <cell r="Y132" t="str">
            <v>CAJAMAG</v>
          </cell>
          <cell r="Z132" t="str">
            <v>PROTECCION</v>
          </cell>
          <cell r="AA132">
            <v>44075</v>
          </cell>
          <cell r="AB132">
            <v>44377</v>
          </cell>
          <cell r="AC132">
            <v>-98</v>
          </cell>
          <cell r="AD132" t="str">
            <v>ACUEDUCTO Y ALC</v>
          </cell>
          <cell r="AE132" t="str">
            <v>TRABAJADOR OFICIAL</v>
          </cell>
          <cell r="AF132" t="str">
            <v>SUBGERENCIA GESTION COMERCIAL Y SERVICIO AL CIUDADANO</v>
          </cell>
          <cell r="AG132" t="str">
            <v>N-A</v>
          </cell>
        </row>
        <row r="133">
          <cell r="C133">
            <v>1082891714</v>
          </cell>
          <cell r="D133" t="str">
            <v>LOPEZ</v>
          </cell>
          <cell r="E133" t="str">
            <v>CALDERON</v>
          </cell>
          <cell r="F133" t="str">
            <v>LEWIS</v>
          </cell>
          <cell r="G133" t="str">
            <v>STEVEN</v>
          </cell>
          <cell r="H133" t="str">
            <v>LEWIS STEVEN LOPEZ CALDERON</v>
          </cell>
          <cell r="I133"/>
          <cell r="J133">
            <v>3014473841</v>
          </cell>
          <cell r="K133" t="str">
            <v>lewislopezcalederon@gmail.com</v>
          </cell>
          <cell r="L133" t="str">
            <v>CALLE 13 NO 9A - 32 GAIRA</v>
          </cell>
          <cell r="M133" t="str">
            <v>OPERARIO</v>
          </cell>
          <cell r="N133" t="str">
            <v>03</v>
          </cell>
          <cell r="O133">
            <v>487</v>
          </cell>
          <cell r="P133">
            <v>1795532</v>
          </cell>
          <cell r="Q133"/>
          <cell r="R133" t="str">
            <v>0570116170072536</v>
          </cell>
          <cell r="S133" t="str">
            <v>AHORROS</v>
          </cell>
          <cell r="T133" t="str">
            <v>Davivienda</v>
          </cell>
          <cell r="U133" t="str">
            <v>4.35</v>
          </cell>
          <cell r="V133" t="str">
            <v>SANITAS</v>
          </cell>
          <cell r="W133" t="str">
            <v>SURA</v>
          </cell>
          <cell r="X133" t="str">
            <v>PORVENIR</v>
          </cell>
          <cell r="Y133" t="str">
            <v>CAJAMAG</v>
          </cell>
          <cell r="Z133" t="str">
            <v>PROTECCION</v>
          </cell>
          <cell r="AA133">
            <v>44075</v>
          </cell>
          <cell r="AB133">
            <v>44377</v>
          </cell>
          <cell r="AC133">
            <v>-98</v>
          </cell>
          <cell r="AD133" t="str">
            <v>ACUEDUCTO Y ALC</v>
          </cell>
          <cell r="AE133" t="str">
            <v>TRABAJADOR OFICIAL</v>
          </cell>
          <cell r="AF133" t="str">
            <v xml:space="preserve">SUBGERENCIA ACUEDUCTO Y ALCANTARILLADO </v>
          </cell>
          <cell r="AG133" t="str">
            <v>DIRECCION DE OPERACIONES</v>
          </cell>
        </row>
        <row r="134">
          <cell r="C134">
            <v>12551096</v>
          </cell>
          <cell r="D134" t="str">
            <v>LOPEZ</v>
          </cell>
          <cell r="E134" t="str">
            <v>PABON</v>
          </cell>
          <cell r="F134" t="str">
            <v>LEWIS</v>
          </cell>
          <cell r="G134" t="str">
            <v>LEONEL</v>
          </cell>
          <cell r="H134" t="str">
            <v>LEWIS LEONEL LOPEZ PABON</v>
          </cell>
          <cell r="I134"/>
          <cell r="J134">
            <v>3125372310</v>
          </cell>
          <cell r="K134" t="str">
            <v>lewislopez05@gmail.com</v>
          </cell>
          <cell r="L134" t="str">
            <v>CRA 10 6 19 GAIRA</v>
          </cell>
          <cell r="M134" t="str">
            <v>OPERARIO BOMBEO (OPERARIOS)</v>
          </cell>
          <cell r="N134" t="str">
            <v>02</v>
          </cell>
          <cell r="O134">
            <v>487</v>
          </cell>
          <cell r="P134">
            <v>1505801</v>
          </cell>
          <cell r="Q134"/>
          <cell r="R134" t="str">
            <v>116170072684</v>
          </cell>
          <cell r="S134" t="str">
            <v>AHORROS</v>
          </cell>
          <cell r="T134" t="str">
            <v>Davivienda</v>
          </cell>
          <cell r="U134" t="str">
            <v>4.35</v>
          </cell>
          <cell r="V134" t="str">
            <v>SANITAS</v>
          </cell>
          <cell r="W134" t="str">
            <v>SURA</v>
          </cell>
          <cell r="X134" t="str">
            <v>COLPENSIONES</v>
          </cell>
          <cell r="Y134" t="str">
            <v>CAJAMAG</v>
          </cell>
          <cell r="Z134" t="str">
            <v>PROTECCION</v>
          </cell>
          <cell r="AA134">
            <v>44075</v>
          </cell>
          <cell r="AB134">
            <v>44377</v>
          </cell>
          <cell r="AC134">
            <v>-98</v>
          </cell>
          <cell r="AD134" t="str">
            <v>ACUEDUCTO Y ALC</v>
          </cell>
          <cell r="AE134" t="str">
            <v>TRABAJADOR OFICIAL</v>
          </cell>
          <cell r="AF134" t="str">
            <v xml:space="preserve">SUBGERENCIA ACUEDUCTO Y ALCANTARILLADO </v>
          </cell>
          <cell r="AG134" t="str">
            <v>DIRECCION DE OPERACIONES</v>
          </cell>
        </row>
        <row r="135">
          <cell r="C135">
            <v>91494599</v>
          </cell>
          <cell r="D135" t="str">
            <v>GONZALEZ</v>
          </cell>
          <cell r="E135" t="str">
            <v>MARTINEZ</v>
          </cell>
          <cell r="F135" t="str">
            <v>LEONARDO</v>
          </cell>
          <cell r="G135" t="str">
            <v>ENRIQUE</v>
          </cell>
          <cell r="H135" t="str">
            <v>LEONARDO ENRIQUE GONZALEZ MARTINEZ</v>
          </cell>
          <cell r="I135"/>
          <cell r="J135">
            <v>3017923976</v>
          </cell>
          <cell r="K135" t="str">
            <v>inglegm@hotmail.com</v>
          </cell>
          <cell r="L135" t="str">
            <v>MZ 4 CASA 69 URB. NEVADA</v>
          </cell>
          <cell r="M135" t="str">
            <v>PROFESIONAL ESPECIALIZADO</v>
          </cell>
          <cell r="N135" t="str">
            <v>04</v>
          </cell>
          <cell r="O135">
            <v>222</v>
          </cell>
          <cell r="P135">
            <v>5250326</v>
          </cell>
          <cell r="Q135"/>
          <cell r="R135">
            <v>30115124923</v>
          </cell>
          <cell r="S135" t="str">
            <v>AHORROS</v>
          </cell>
          <cell r="T135" t="str">
            <v>BANCOLOMBIA</v>
          </cell>
          <cell r="U135" t="str">
            <v>2.436</v>
          </cell>
          <cell r="V135" t="str">
            <v>SANITAS</v>
          </cell>
          <cell r="W135" t="str">
            <v>SURA</v>
          </cell>
          <cell r="X135" t="str">
            <v>PROTECCION</v>
          </cell>
          <cell r="Y135" t="str">
            <v>CAJAMAG</v>
          </cell>
          <cell r="Z135" t="str">
            <v>PROTECCION</v>
          </cell>
          <cell r="AA135">
            <v>44075</v>
          </cell>
          <cell r="AB135">
            <v>44377</v>
          </cell>
          <cell r="AC135">
            <v>-98</v>
          </cell>
          <cell r="AD135" t="str">
            <v>ENERGIA Y ALUMBRADO</v>
          </cell>
          <cell r="AE135" t="str">
            <v>TRABAJADOR OFICIAL</v>
          </cell>
          <cell r="AF135" t="str">
            <v>SUBGERENCIA OPERACIÓN DE OTROS SERVICIOS</v>
          </cell>
          <cell r="AG135" t="str">
            <v>DIRECCION ENERGIA Y ALUMBRADO PUBLICO</v>
          </cell>
        </row>
        <row r="136">
          <cell r="C136">
            <v>1082862288</v>
          </cell>
          <cell r="D136" t="str">
            <v>MEZA</v>
          </cell>
          <cell r="E136" t="str">
            <v>BORJA</v>
          </cell>
          <cell r="F136" t="str">
            <v>LEONARD</v>
          </cell>
          <cell r="G136" t="str">
            <v>SMITH</v>
          </cell>
          <cell r="H136" t="str">
            <v>LEONARD SMITH MEZA BORJA</v>
          </cell>
          <cell r="I136"/>
          <cell r="J136" t="str">
            <v>3127773105 - 3017510801</v>
          </cell>
          <cell r="K136" t="str">
            <v>leonardmesa1987@gmail.com</v>
          </cell>
          <cell r="L136" t="str">
            <v>CASA 9 L 58 A - 83 LUIS CARLOS GALAN</v>
          </cell>
          <cell r="M136" t="str">
            <v>OPERARIO - REDES</v>
          </cell>
          <cell r="N136" t="str">
            <v>03</v>
          </cell>
          <cell r="O136">
            <v>487</v>
          </cell>
          <cell r="P136">
            <v>1795532</v>
          </cell>
          <cell r="Q136"/>
          <cell r="R136" t="str">
            <v>0550488404787829</v>
          </cell>
          <cell r="S136" t="str">
            <v>AHORROS</v>
          </cell>
          <cell r="T136" t="str">
            <v>Davivienda</v>
          </cell>
          <cell r="U136" t="str">
            <v>4.35</v>
          </cell>
          <cell r="V136" t="str">
            <v>SALUD TOTAL</v>
          </cell>
          <cell r="W136" t="str">
            <v>SURA</v>
          </cell>
          <cell r="X136" t="str">
            <v>PROTECCION</v>
          </cell>
          <cell r="Y136" t="str">
            <v>CAJAMAG</v>
          </cell>
          <cell r="Z136" t="str">
            <v>PROTECCION</v>
          </cell>
          <cell r="AA136">
            <v>44075</v>
          </cell>
          <cell r="AB136">
            <v>44377</v>
          </cell>
          <cell r="AC136">
            <v>-98</v>
          </cell>
          <cell r="AD136" t="str">
            <v>ACUEDUCTO Y ALC</v>
          </cell>
          <cell r="AE136" t="str">
            <v>TRABAJADOR OFICIAL</v>
          </cell>
          <cell r="AF136" t="str">
            <v xml:space="preserve">SUBGERENCIA ACUEDUCTO Y ALCANTARILLADO </v>
          </cell>
          <cell r="AG136" t="str">
            <v>DIRECCION DE ACUEDUCTO</v>
          </cell>
        </row>
        <row r="137">
          <cell r="C137">
            <v>1083006265</v>
          </cell>
          <cell r="D137" t="str">
            <v>QUINTANA</v>
          </cell>
          <cell r="E137" t="str">
            <v>FUENTES</v>
          </cell>
          <cell r="F137" t="str">
            <v>LAURA</v>
          </cell>
          <cell r="G137" t="str">
            <v>DE JESUS</v>
          </cell>
          <cell r="H137" t="str">
            <v>LAURA DE JESUS QUINTANA FUENTES</v>
          </cell>
          <cell r="I137"/>
          <cell r="J137">
            <v>3014128342</v>
          </cell>
          <cell r="K137" t="str">
            <v>laura.quifu@gmail.com</v>
          </cell>
          <cell r="L137" t="str">
            <v>MANZANA N CASA 256 BOULEVARD DE LA 19</v>
          </cell>
          <cell r="M137" t="str">
            <v>PROFESIONAL UNIVERSITARIO</v>
          </cell>
          <cell r="N137" t="str">
            <v>02</v>
          </cell>
          <cell r="O137">
            <v>219</v>
          </cell>
          <cell r="P137">
            <v>3475432</v>
          </cell>
          <cell r="Q137"/>
          <cell r="R137" t="str">
            <v>805442423</v>
          </cell>
          <cell r="S137" t="str">
            <v>AHORROS</v>
          </cell>
          <cell r="T137" t="str">
            <v>BBVA</v>
          </cell>
          <cell r="U137" t="str">
            <v>4.35</v>
          </cell>
          <cell r="V137" t="str">
            <v>SALUD TOTAL</v>
          </cell>
          <cell r="W137" t="str">
            <v>SURA</v>
          </cell>
          <cell r="X137" t="str">
            <v>COLPENSIONES</v>
          </cell>
          <cell r="Y137" t="str">
            <v>CAJAMAG</v>
          </cell>
          <cell r="Z137" t="str">
            <v>PROTECCION</v>
          </cell>
          <cell r="AA137">
            <v>44075</v>
          </cell>
          <cell r="AB137">
            <v>44377</v>
          </cell>
          <cell r="AC137">
            <v>-98</v>
          </cell>
          <cell r="AD137" t="str">
            <v>ACUEDUCTO Y ALC</v>
          </cell>
          <cell r="AE137" t="str">
            <v>TRABAJADOR OFICIAL</v>
          </cell>
          <cell r="AF137" t="str">
            <v xml:space="preserve">SUBGERENCIA ACUEDUCTO Y ALCANTARILLADO </v>
          </cell>
          <cell r="AG137" t="str">
            <v>DIRECCION DE ACUEDUCTO</v>
          </cell>
        </row>
        <row r="138">
          <cell r="C138">
            <v>1004382692</v>
          </cell>
          <cell r="D138" t="str">
            <v>VALLE</v>
          </cell>
          <cell r="E138" t="str">
            <v>SALAZAR</v>
          </cell>
          <cell r="F138" t="str">
            <v>KEYRIS</v>
          </cell>
          <cell r="G138" t="str">
            <v>CAROLINA</v>
          </cell>
          <cell r="H138" t="str">
            <v>KEYRIS CAROLINA VALLE SALAZAR</v>
          </cell>
          <cell r="I138"/>
          <cell r="J138">
            <v>3142824663</v>
          </cell>
          <cell r="K138" t="str">
            <v>keycarol17@gmail.com</v>
          </cell>
          <cell r="L138" t="str">
            <v>CALLE 43#16-58</v>
          </cell>
          <cell r="M138" t="str">
            <v>TECNICO ADMINISTRATIVO</v>
          </cell>
          <cell r="N138" t="str">
            <v>02</v>
          </cell>
          <cell r="O138">
            <v>367</v>
          </cell>
          <cell r="P138">
            <v>2487143</v>
          </cell>
          <cell r="Q138"/>
          <cell r="R138" t="str">
            <v>220343933</v>
          </cell>
          <cell r="S138" t="str">
            <v>AHORROS</v>
          </cell>
          <cell r="T138" t="str">
            <v>Banco de Bogotá</v>
          </cell>
          <cell r="U138" t="str">
            <v>2.436</v>
          </cell>
          <cell r="V138" t="str">
            <v xml:space="preserve">NUEVA E.P.S </v>
          </cell>
          <cell r="W138" t="str">
            <v>SURA</v>
          </cell>
          <cell r="X138" t="str">
            <v>COLPENSIONES</v>
          </cell>
          <cell r="Y138" t="str">
            <v>CAJAMAG</v>
          </cell>
          <cell r="Z138" t="str">
            <v>PROTECCION</v>
          </cell>
          <cell r="AA138">
            <v>44075</v>
          </cell>
          <cell r="AB138">
            <v>44377</v>
          </cell>
          <cell r="AC138">
            <v>-98</v>
          </cell>
          <cell r="AD138" t="str">
            <v>ACUEDUCTO Y ALC</v>
          </cell>
          <cell r="AE138" t="str">
            <v>TRABAJADOR OFICIAL</v>
          </cell>
          <cell r="AF138" t="str">
            <v>SUBGERENCIA GESTION COMERCIAL Y SERVICIO AL CIUDADANO</v>
          </cell>
          <cell r="AG138" t="str">
            <v>N-A</v>
          </cell>
        </row>
        <row r="139">
          <cell r="C139">
            <v>1082946791</v>
          </cell>
          <cell r="D139" t="str">
            <v>QUINTERO</v>
          </cell>
          <cell r="E139" t="str">
            <v>BULA</v>
          </cell>
          <cell r="F139" t="str">
            <v>KEYLA</v>
          </cell>
          <cell r="G139" t="str">
            <v>MAYLEN</v>
          </cell>
          <cell r="H139" t="str">
            <v>KEYLA MAYLEN QUINTERO BULA</v>
          </cell>
          <cell r="I139"/>
          <cell r="J139">
            <v>3005774939</v>
          </cell>
          <cell r="K139" t="str">
            <v>keylamquinterob@gamil.com</v>
          </cell>
          <cell r="L139" t="str">
            <v>CARRERA 11 # 18 - 72 BARRIO TERRITORIAL</v>
          </cell>
          <cell r="M139" t="str">
            <v>PROFESIONAL UNIVERSITARIO</v>
          </cell>
          <cell r="N139" t="str">
            <v>02</v>
          </cell>
          <cell r="O139">
            <v>219</v>
          </cell>
          <cell r="P139">
            <v>3475432</v>
          </cell>
          <cell r="Q139"/>
          <cell r="R139" t="str">
            <v>0550117300062363</v>
          </cell>
          <cell r="S139" t="str">
            <v>AHORROS</v>
          </cell>
          <cell r="T139" t="str">
            <v>Davivienda</v>
          </cell>
          <cell r="U139" t="str">
            <v>2.436</v>
          </cell>
          <cell r="V139" t="str">
            <v>SANITAS</v>
          </cell>
          <cell r="W139" t="str">
            <v>SURA</v>
          </cell>
          <cell r="X139" t="str">
            <v>PORVENIR</v>
          </cell>
          <cell r="Y139" t="str">
            <v>CAJAMAG</v>
          </cell>
          <cell r="Z139" t="str">
            <v>PROTECCION</v>
          </cell>
          <cell r="AA139">
            <v>44075</v>
          </cell>
          <cell r="AB139">
            <v>44377</v>
          </cell>
          <cell r="AC139">
            <v>-98</v>
          </cell>
          <cell r="AD139" t="str">
            <v>ACUEDUCTO Y ALC</v>
          </cell>
          <cell r="AE139" t="str">
            <v>TRABAJADOR OFICIAL</v>
          </cell>
          <cell r="AF139" t="str">
            <v>SUBGERENCIA PROYECTOS Y SOSTENIBILIDAD</v>
          </cell>
          <cell r="AG139" t="str">
            <v>N-A</v>
          </cell>
        </row>
        <row r="140">
          <cell r="C140">
            <v>1082964228</v>
          </cell>
          <cell r="D140" t="str">
            <v>AMGOLA</v>
          </cell>
          <cell r="E140" t="str">
            <v>MAESTRE</v>
          </cell>
          <cell r="F140" t="str">
            <v>KEVIN</v>
          </cell>
          <cell r="G140" t="str">
            <v>DE JESUS</v>
          </cell>
          <cell r="H140" t="str">
            <v>KEVIN DE JESUS AMGOLA MAESTRE</v>
          </cell>
          <cell r="I140"/>
          <cell r="J140">
            <v>3215089391</v>
          </cell>
          <cell r="K140" t="str">
            <v>kevinangola7@gmail.com</v>
          </cell>
          <cell r="L140" t="str">
            <v>CALLE 8 NO 19D- 89 LOS ALMENDROS</v>
          </cell>
          <cell r="M140" t="str">
            <v>PROFESIONAL UNIVERSITARIO</v>
          </cell>
          <cell r="N140" t="str">
            <v>02</v>
          </cell>
          <cell r="O140">
            <v>219</v>
          </cell>
          <cell r="P140">
            <v>3475432</v>
          </cell>
          <cell r="Q140"/>
          <cell r="R140" t="str">
            <v>0550116000645055</v>
          </cell>
          <cell r="S140" t="str">
            <v>AHORROS</v>
          </cell>
          <cell r="T140" t="str">
            <v>Davivienda</v>
          </cell>
          <cell r="U140" t="str">
            <v>.522</v>
          </cell>
          <cell r="V140" t="str">
            <v xml:space="preserve">NUEVA E.P.S </v>
          </cell>
          <cell r="W140" t="str">
            <v>SURA</v>
          </cell>
          <cell r="X140" t="str">
            <v>PORVENIR</v>
          </cell>
          <cell r="Y140" t="str">
            <v>CAJAMAG</v>
          </cell>
          <cell r="Z140" t="str">
            <v>PROTECCION</v>
          </cell>
          <cell r="AA140">
            <v>44075</v>
          </cell>
          <cell r="AB140">
            <v>44377</v>
          </cell>
          <cell r="AC140">
            <v>-98</v>
          </cell>
          <cell r="AD140" t="str">
            <v>ACUEDUCTO Y ALC</v>
          </cell>
          <cell r="AE140" t="str">
            <v>TRABAJADOR OFICIAL</v>
          </cell>
          <cell r="AF140" t="str">
            <v>SUBGERENCIA GESTION COMERCIAL Y SERVICIO AL CIUDADANO</v>
          </cell>
          <cell r="AG140" t="str">
            <v>N-A</v>
          </cell>
        </row>
        <row r="141">
          <cell r="C141">
            <v>1121040945</v>
          </cell>
          <cell r="D141" t="str">
            <v>PEREZ</v>
          </cell>
          <cell r="E141" t="str">
            <v>EGUIS</v>
          </cell>
          <cell r="F141" t="str">
            <v>KEVIN</v>
          </cell>
          <cell r="G141" t="str">
            <v>DAYAN</v>
          </cell>
          <cell r="H141" t="str">
            <v>KEVIN DAYAN PEREZ EGUIS</v>
          </cell>
          <cell r="I141"/>
          <cell r="J141">
            <v>3022900884</v>
          </cell>
          <cell r="K141" t="str">
            <v>ing.kdpe@gamil.com</v>
          </cell>
          <cell r="L141" t="str">
            <v>CALLE 11 D#19-44</v>
          </cell>
          <cell r="M141" t="str">
            <v>PROFESIONAL UNIVERSITARIO</v>
          </cell>
          <cell r="N141" t="str">
            <v>02</v>
          </cell>
          <cell r="O141">
            <v>219</v>
          </cell>
          <cell r="P141">
            <v>3475432</v>
          </cell>
          <cell r="Q141"/>
          <cell r="R141">
            <v>221149461</v>
          </cell>
          <cell r="S141" t="str">
            <v>AHORROS</v>
          </cell>
          <cell r="T141" t="str">
            <v>Banco de Bogotá</v>
          </cell>
          <cell r="U141" t="str">
            <v>4.35</v>
          </cell>
          <cell r="V141" t="str">
            <v>SANITAS</v>
          </cell>
          <cell r="W141" t="str">
            <v>SURA</v>
          </cell>
          <cell r="X141" t="str">
            <v>COLPENSIONES</v>
          </cell>
          <cell r="Y141" t="str">
            <v>CAJAMAG</v>
          </cell>
          <cell r="Z141" t="str">
            <v>PROTECCION</v>
          </cell>
          <cell r="AA141">
            <v>44075</v>
          </cell>
          <cell r="AB141">
            <v>44377</v>
          </cell>
          <cell r="AC141">
            <v>-98</v>
          </cell>
          <cell r="AD141" t="str">
            <v>ACUEDUCTO Y ALC</v>
          </cell>
          <cell r="AE141" t="str">
            <v>TRABAJADOR OFICIAL</v>
          </cell>
          <cell r="AF141" t="str">
            <v xml:space="preserve">SUBGERENCIA ACUEDUCTO Y ALCANTARILLADO </v>
          </cell>
          <cell r="AG141" t="str">
            <v>DIRECCION DE OPERACIONES</v>
          </cell>
        </row>
        <row r="142">
          <cell r="C142">
            <v>12559515</v>
          </cell>
          <cell r="D142" t="str">
            <v>RAMIREZ</v>
          </cell>
          <cell r="E142" t="str">
            <v>BROCHERO</v>
          </cell>
          <cell r="F142" t="str">
            <v>JULIO</v>
          </cell>
          <cell r="G142" t="str">
            <v>CESAR</v>
          </cell>
          <cell r="H142" t="str">
            <v>JULIO CESAR RAMIREZ BROCHERO</v>
          </cell>
          <cell r="I142"/>
          <cell r="J142">
            <v>3217086829</v>
          </cell>
          <cell r="K142" t="str">
            <v>julioramirezbrochero@gmail.com</v>
          </cell>
          <cell r="L142" t="str">
            <v>CALLE 35 # 15-42 MARIA EUGENIA</v>
          </cell>
          <cell r="M142" t="str">
            <v>OPERARIO - AYUDANTE DE REDES</v>
          </cell>
          <cell r="N142" t="str">
            <v>01</v>
          </cell>
          <cell r="O142">
            <v>487</v>
          </cell>
          <cell r="P142">
            <v>1150932</v>
          </cell>
          <cell r="Q142"/>
          <cell r="R142" t="str">
            <v>116170072619</v>
          </cell>
          <cell r="S142" t="str">
            <v>AHORROS</v>
          </cell>
          <cell r="T142" t="str">
            <v>Davivienda</v>
          </cell>
          <cell r="U142" t="str">
            <v>4.35</v>
          </cell>
          <cell r="V142" t="str">
            <v>SALUD TOTAL</v>
          </cell>
          <cell r="W142" t="str">
            <v>SURA</v>
          </cell>
          <cell r="X142" t="str">
            <v>OLD MUTUAL</v>
          </cell>
          <cell r="Y142" t="str">
            <v>CAJAMAG</v>
          </cell>
          <cell r="Z142" t="str">
            <v>PROTECCION</v>
          </cell>
          <cell r="AA142">
            <v>44075</v>
          </cell>
          <cell r="AB142">
            <v>44377</v>
          </cell>
          <cell r="AC142">
            <v>-98</v>
          </cell>
          <cell r="AD142" t="str">
            <v>ACUEDUCTO Y ALC</v>
          </cell>
          <cell r="AE142" t="str">
            <v>TRABAJADOR OFICIAL</v>
          </cell>
          <cell r="AF142" t="str">
            <v xml:space="preserve">SUBGERENCIA ACUEDUCTO Y ALCANTARILLADO </v>
          </cell>
          <cell r="AG142" t="str">
            <v>DIRECCION DE ACUEDUCTO</v>
          </cell>
        </row>
        <row r="143">
          <cell r="C143">
            <v>19640056</v>
          </cell>
          <cell r="D143" t="str">
            <v>GUETTE</v>
          </cell>
          <cell r="E143" t="str">
            <v>DE LA CRUZ</v>
          </cell>
          <cell r="F143" t="str">
            <v>JULIO</v>
          </cell>
          <cell r="G143" t="str">
            <v>CESAR</v>
          </cell>
          <cell r="H143" t="str">
            <v>JULIO CESAR GUETTE DE LA CRUZ</v>
          </cell>
          <cell r="I143"/>
          <cell r="J143">
            <v>3042007352</v>
          </cell>
          <cell r="K143" t="str">
            <v>papitodelacruz@gmail.com</v>
          </cell>
          <cell r="L143" t="str">
            <v>MZ 2 CASA 184 CIUDAD EQUIDAD</v>
          </cell>
          <cell r="M143" t="str">
            <v>CONDUCTOR</v>
          </cell>
          <cell r="N143" t="str">
            <v>01</v>
          </cell>
          <cell r="O143">
            <v>487</v>
          </cell>
          <cell r="P143">
            <v>1795532</v>
          </cell>
          <cell r="Q143"/>
          <cell r="R143" t="str">
            <v>77908091291</v>
          </cell>
          <cell r="S143" t="str">
            <v>AHORROS</v>
          </cell>
          <cell r="T143" t="str">
            <v>BANCOLOMBIA</v>
          </cell>
          <cell r="U143" t="str">
            <v>4.35</v>
          </cell>
          <cell r="V143" t="str">
            <v>SALUD TOTAL</v>
          </cell>
          <cell r="W143" t="str">
            <v>SURA</v>
          </cell>
          <cell r="X143" t="str">
            <v>COLPENSIONES</v>
          </cell>
          <cell r="Y143" t="str">
            <v>CAJAMAG</v>
          </cell>
          <cell r="Z143" t="str">
            <v>PROTECCION</v>
          </cell>
          <cell r="AA143">
            <v>44075</v>
          </cell>
          <cell r="AB143">
            <v>44377</v>
          </cell>
          <cell r="AC143">
            <v>-98</v>
          </cell>
          <cell r="AD143" t="str">
            <v>CENTRAL</v>
          </cell>
          <cell r="AE143" t="str">
            <v>TRABAJADOR OFICIAL</v>
          </cell>
          <cell r="AF143" t="str">
            <v>SUBGERENCIA OPERACIÓN DE OTROS SERVICIOS</v>
          </cell>
          <cell r="AG143" t="str">
            <v>DIRECCION ACTIVIDADES COMPLEMENTARIAS Y SERVICIOS NO REGULADOS</v>
          </cell>
        </row>
        <row r="144">
          <cell r="C144">
            <v>85152170</v>
          </cell>
          <cell r="D144" t="str">
            <v>GOMEZ</v>
          </cell>
          <cell r="E144" t="str">
            <v>BARRAGAN</v>
          </cell>
          <cell r="F144" t="str">
            <v>JULIO</v>
          </cell>
          <cell r="G144" t="str">
            <v>CESAR</v>
          </cell>
          <cell r="H144" t="str">
            <v>JULIO CESAR GOMEZ BARRAGAN</v>
          </cell>
          <cell r="I144"/>
          <cell r="J144">
            <v>3024367762</v>
          </cell>
          <cell r="K144" t="str">
            <v>juliogomez446@gmail.com</v>
          </cell>
          <cell r="L144" t="str">
            <v>DIAGONAL 37 # 5-105 MAMATOCO</v>
          </cell>
          <cell r="M144" t="str">
            <v>AUXILIAR ADMINISTRATIVO (GESTOR COMERCIAL)</v>
          </cell>
          <cell r="N144" t="str">
            <v>01</v>
          </cell>
          <cell r="O144">
            <v>407</v>
          </cell>
          <cell r="P144">
            <v>1150932</v>
          </cell>
          <cell r="Q144">
            <v>200000</v>
          </cell>
          <cell r="R144" t="str">
            <v>0550488404773027</v>
          </cell>
          <cell r="S144" t="str">
            <v>AHORROS</v>
          </cell>
          <cell r="T144" t="str">
            <v>Davivienda</v>
          </cell>
          <cell r="U144" t="str">
            <v>.522</v>
          </cell>
          <cell r="V144" t="str">
            <v>MUTUAL SER</v>
          </cell>
          <cell r="W144" t="str">
            <v>SURA</v>
          </cell>
          <cell r="X144" t="str">
            <v>PORVENIR</v>
          </cell>
          <cell r="Y144" t="str">
            <v>CAJAMAG</v>
          </cell>
          <cell r="Z144" t="str">
            <v>PROTECCION</v>
          </cell>
          <cell r="AA144">
            <v>44075</v>
          </cell>
          <cell r="AB144">
            <v>44377</v>
          </cell>
          <cell r="AC144">
            <v>-98</v>
          </cell>
          <cell r="AD144" t="str">
            <v>ACUEDUCTO Y ALC</v>
          </cell>
          <cell r="AE144" t="str">
            <v>TRABAJADOR OFICIAL</v>
          </cell>
          <cell r="AF144" t="str">
            <v>SUBGERENCIA GESTION COMERCIAL Y SERVICIO AL CIUDADANO</v>
          </cell>
          <cell r="AG144" t="str">
            <v>N-A</v>
          </cell>
        </row>
        <row r="145">
          <cell r="C145">
            <v>7141141</v>
          </cell>
          <cell r="D145" t="str">
            <v>CUELLO</v>
          </cell>
          <cell r="E145" t="str">
            <v>GARCIA</v>
          </cell>
          <cell r="F145" t="str">
            <v>JULIO</v>
          </cell>
          <cell r="G145" t="str">
            <v>CESAR</v>
          </cell>
          <cell r="H145" t="str">
            <v>JULIO CESAR CUELLO GARCIA</v>
          </cell>
          <cell r="I145"/>
          <cell r="J145">
            <v>3188810363</v>
          </cell>
          <cell r="K145" t="str">
            <v>juliocuello1977@hotmail.com</v>
          </cell>
          <cell r="L145" t="str">
            <v>CALLE 11F #32-30 CASA GALICIA</v>
          </cell>
          <cell r="M145" t="str">
            <v>OPERARIO ( CATASTRO )</v>
          </cell>
          <cell r="N145" t="str">
            <v>01</v>
          </cell>
          <cell r="O145">
            <v>487</v>
          </cell>
          <cell r="P145">
            <v>1150932</v>
          </cell>
          <cell r="Q145"/>
          <cell r="R145" t="str">
            <v>0550488402582826</v>
          </cell>
          <cell r="S145" t="str">
            <v>AHORROS</v>
          </cell>
          <cell r="T145" t="str">
            <v>Davivienda</v>
          </cell>
          <cell r="U145" t="str">
            <v>4.35</v>
          </cell>
          <cell r="V145" t="str">
            <v>SANITAS</v>
          </cell>
          <cell r="W145" t="str">
            <v>SURA</v>
          </cell>
          <cell r="X145" t="str">
            <v>PROTECCION</v>
          </cell>
          <cell r="Y145" t="str">
            <v>CAJAMAG</v>
          </cell>
          <cell r="Z145" t="str">
            <v>PROTECCION</v>
          </cell>
          <cell r="AA145">
            <v>44075</v>
          </cell>
          <cell r="AB145">
            <v>44377</v>
          </cell>
          <cell r="AC145">
            <v>-98</v>
          </cell>
          <cell r="AD145" t="str">
            <v>ACUEDUCTO Y ALC</v>
          </cell>
          <cell r="AE145" t="str">
            <v>TRABAJADOR OFICIAL</v>
          </cell>
          <cell r="AF145" t="str">
            <v>SUBGERENCIA GESTION COMERCIAL Y SERVICIO AL CIUDADANO</v>
          </cell>
          <cell r="AG145" t="str">
            <v>N-A</v>
          </cell>
        </row>
        <row r="146">
          <cell r="C146">
            <v>1082929412</v>
          </cell>
          <cell r="D146" t="str">
            <v>NUÑEZ</v>
          </cell>
          <cell r="E146" t="str">
            <v>VARGAS</v>
          </cell>
          <cell r="F146" t="str">
            <v>JULIETH</v>
          </cell>
          <cell r="G146" t="str">
            <v>PAOLA</v>
          </cell>
          <cell r="H146" t="str">
            <v>JULIETH PAOLA NUÑEZ VARGAS</v>
          </cell>
          <cell r="I146"/>
          <cell r="J146">
            <v>3207354771</v>
          </cell>
          <cell r="K146" t="str">
            <v>juliethpaola665@gmail.com</v>
          </cell>
          <cell r="L146" t="str">
            <v>CARRERA 66 CALLE 48A-128 TORRE 8 APTO 101 CONJUNTO RESIDENCIAL MIRADOR DE MINCA</v>
          </cell>
          <cell r="M146" t="str">
            <v>TECNICO ADMINISTRATIVO</v>
          </cell>
          <cell r="N146" t="str">
            <v>01</v>
          </cell>
          <cell r="O146">
            <v>367</v>
          </cell>
          <cell r="P146">
            <v>1849846</v>
          </cell>
          <cell r="Q146"/>
          <cell r="R146" t="str">
            <v>0570117370053425</v>
          </cell>
          <cell r="S146" t="str">
            <v>AHORROS</v>
          </cell>
          <cell r="T146" t="str">
            <v>Davivienda</v>
          </cell>
          <cell r="U146" t="str">
            <v>.522</v>
          </cell>
          <cell r="V146" t="str">
            <v>SANITAS</v>
          </cell>
          <cell r="W146" t="str">
            <v>SURA</v>
          </cell>
          <cell r="X146" t="str">
            <v>COLPENSIONES</v>
          </cell>
          <cell r="Y146" t="str">
            <v>CAJAMAG</v>
          </cell>
          <cell r="Z146" t="str">
            <v>PROTECCION</v>
          </cell>
          <cell r="AA146">
            <v>44075</v>
          </cell>
          <cell r="AB146">
            <v>44377</v>
          </cell>
          <cell r="AC146">
            <v>-98</v>
          </cell>
          <cell r="AD146" t="str">
            <v>ACUEDUCTO Y ALC</v>
          </cell>
          <cell r="AE146" t="str">
            <v>TRABAJADOR OFICIAL</v>
          </cell>
          <cell r="AF146" t="str">
            <v>SUBGERENCIA GESTION COMERCIAL Y SERVICIO AL CIUDADANO</v>
          </cell>
          <cell r="AG146" t="str">
            <v>N-A</v>
          </cell>
        </row>
        <row r="147">
          <cell r="C147">
            <v>1065618816</v>
          </cell>
          <cell r="D147" t="str">
            <v>RIVAS</v>
          </cell>
          <cell r="E147" t="str">
            <v>NORIEGA</v>
          </cell>
          <cell r="F147" t="str">
            <v>JULIAN</v>
          </cell>
          <cell r="G147" t="str">
            <v>ALBERTO</v>
          </cell>
          <cell r="H147" t="str">
            <v>JULIAN ALBERTO RIVAS NORIEGA</v>
          </cell>
          <cell r="I147"/>
          <cell r="J147">
            <v>3014542293</v>
          </cell>
          <cell r="K147" t="str">
            <v>julianrn0206@hotmail.com</v>
          </cell>
          <cell r="L147" t="str">
            <v>CARRERA 18 A # 24-04 SANTA CATALINA</v>
          </cell>
          <cell r="M147" t="str">
            <v>PROFESIONAL UNIVERSITARIO</v>
          </cell>
          <cell r="N147" t="str">
            <v>01</v>
          </cell>
          <cell r="O147">
            <v>219</v>
          </cell>
          <cell r="P147">
            <v>2647587</v>
          </cell>
          <cell r="Q147"/>
          <cell r="R147" t="str">
            <v>518286232</v>
          </cell>
          <cell r="S147" t="str">
            <v>AHORROS</v>
          </cell>
          <cell r="T147" t="str">
            <v>BBVA</v>
          </cell>
          <cell r="U147" t="str">
            <v>.522</v>
          </cell>
          <cell r="V147" t="str">
            <v>SANITAS</v>
          </cell>
          <cell r="W147" t="str">
            <v>SURA</v>
          </cell>
          <cell r="X147" t="str">
            <v>PROTECCION</v>
          </cell>
          <cell r="Y147" t="str">
            <v>CAJAMAG</v>
          </cell>
          <cell r="Z147" t="str">
            <v>PROTECCION</v>
          </cell>
          <cell r="AA147">
            <v>44075</v>
          </cell>
          <cell r="AB147">
            <v>44377</v>
          </cell>
          <cell r="AC147">
            <v>-98</v>
          </cell>
          <cell r="AD147" t="str">
            <v>ACUEDUCTO Y ALC</v>
          </cell>
          <cell r="AE147" t="str">
            <v>TRABAJADOR OFICIAL</v>
          </cell>
          <cell r="AF147" t="str">
            <v>SUBGERENCIA CORPORATIVA</v>
          </cell>
          <cell r="AG147" t="str">
            <v>DIRECCION DE CAPITAL HUMANO</v>
          </cell>
        </row>
        <row r="148">
          <cell r="C148">
            <v>1081762182</v>
          </cell>
          <cell r="D148" t="str">
            <v>VALENCIA</v>
          </cell>
          <cell r="E148" t="str">
            <v>DE LA CRUZ</v>
          </cell>
          <cell r="F148" t="str">
            <v>JUAN</v>
          </cell>
          <cell r="G148" t="str">
            <v>PABLO DE JESUS</v>
          </cell>
          <cell r="H148" t="str">
            <v>JUAN PABLO DE JESUS VALENCIA DE LA CRUZ</v>
          </cell>
          <cell r="I148"/>
          <cell r="J148">
            <v>3045753137</v>
          </cell>
          <cell r="K148" t="str">
            <v>jpvalenciac@hotmail.com</v>
          </cell>
          <cell r="L148" t="str">
            <v>CARRERA 21A2 29J 79 LOS LAURELES</v>
          </cell>
          <cell r="M148" t="str">
            <v>TECNICO OPERATIVO</v>
          </cell>
          <cell r="N148" t="str">
            <v>02</v>
          </cell>
          <cell r="O148">
            <v>314</v>
          </cell>
          <cell r="P148">
            <v>2487143</v>
          </cell>
          <cell r="Q148"/>
          <cell r="R148" t="str">
            <v>0550488402587775</v>
          </cell>
          <cell r="S148" t="str">
            <v>AHORROS</v>
          </cell>
          <cell r="T148" t="str">
            <v>Davivienda</v>
          </cell>
          <cell r="U148" t="str">
            <v>4.35</v>
          </cell>
          <cell r="V148" t="str">
            <v>SALUD TOTAL</v>
          </cell>
          <cell r="W148" t="str">
            <v>SURA</v>
          </cell>
          <cell r="X148" t="str">
            <v>PORVENIR</v>
          </cell>
          <cell r="Y148" t="str">
            <v>CAJAMAG</v>
          </cell>
          <cell r="Z148" t="str">
            <v>PROTECCION</v>
          </cell>
          <cell r="AA148">
            <v>44075</v>
          </cell>
          <cell r="AB148">
            <v>44377</v>
          </cell>
          <cell r="AC148">
            <v>-98</v>
          </cell>
          <cell r="AD148" t="str">
            <v>ACUEDUCTO Y ALC</v>
          </cell>
          <cell r="AE148" t="str">
            <v>TRABAJADOR OFICIAL</v>
          </cell>
          <cell r="AF148" t="str">
            <v xml:space="preserve">SUBGERENCIA ACUEDUCTO Y ALCANTARILLADO </v>
          </cell>
          <cell r="AG148" t="str">
            <v>DIRECCION DE OPERACIONES</v>
          </cell>
        </row>
        <row r="149">
          <cell r="C149">
            <v>12563673</v>
          </cell>
          <cell r="D149" t="str">
            <v>VELASQUEZ</v>
          </cell>
          <cell r="E149" t="str">
            <v>GONZALEZ</v>
          </cell>
          <cell r="F149" t="str">
            <v>JUAN</v>
          </cell>
          <cell r="G149" t="str">
            <v>LUIS</v>
          </cell>
          <cell r="H149" t="str">
            <v>JUAN LUIS VELASQUEZ GONZALEZ</v>
          </cell>
          <cell r="I149"/>
          <cell r="J149">
            <v>3015739615</v>
          </cell>
          <cell r="K149" t="str">
            <v>velasquezjuanluis4@gmail.com</v>
          </cell>
          <cell r="L149" t="str">
            <v>CALLE 34 # 16-35</v>
          </cell>
          <cell r="M149" t="str">
            <v>OPERARIO - AYUDANTE DE REDES</v>
          </cell>
          <cell r="N149" t="str">
            <v>01</v>
          </cell>
          <cell r="O149">
            <v>487</v>
          </cell>
          <cell r="P149">
            <v>1150932</v>
          </cell>
          <cell r="Q149"/>
          <cell r="R149" t="str">
            <v>116000647721</v>
          </cell>
          <cell r="S149" t="str">
            <v>AHORROS</v>
          </cell>
          <cell r="T149" t="str">
            <v>Davivienda</v>
          </cell>
          <cell r="U149" t="str">
            <v>4.35</v>
          </cell>
          <cell r="V149" t="str">
            <v xml:space="preserve">NUEVA E.P.S </v>
          </cell>
          <cell r="W149" t="str">
            <v>SURA</v>
          </cell>
          <cell r="X149" t="str">
            <v>COLPENSIONES</v>
          </cell>
          <cell r="Y149" t="str">
            <v>CAJAMAG</v>
          </cell>
          <cell r="Z149" t="str">
            <v>PROTECCION</v>
          </cell>
          <cell r="AA149">
            <v>44075</v>
          </cell>
          <cell r="AB149">
            <v>44377</v>
          </cell>
          <cell r="AC149">
            <v>-98</v>
          </cell>
          <cell r="AD149" t="str">
            <v>ACUEDUCTO Y ALC</v>
          </cell>
          <cell r="AE149" t="str">
            <v>TRABAJADOR OFICIAL</v>
          </cell>
          <cell r="AF149" t="str">
            <v xml:space="preserve">SUBGERENCIA ACUEDUCTO Y ALCANTARILLADO </v>
          </cell>
          <cell r="AG149" t="str">
            <v>DIRECCION DE ALCANTARILLADO</v>
          </cell>
        </row>
        <row r="150">
          <cell r="C150">
            <v>84458865</v>
          </cell>
          <cell r="D150" t="str">
            <v>POZUELO</v>
          </cell>
          <cell r="E150" t="str">
            <v>HERNANDEZ</v>
          </cell>
          <cell r="F150" t="str">
            <v>JUAN</v>
          </cell>
          <cell r="G150" t="str">
            <v>DAVID</v>
          </cell>
          <cell r="H150" t="str">
            <v>JUAN DAVID POZUELO HERNANDEZ</v>
          </cell>
          <cell r="I150"/>
          <cell r="J150">
            <v>3007022245</v>
          </cell>
          <cell r="K150" t="str">
            <v>juanpozuelo28@gmail.com</v>
          </cell>
          <cell r="L150" t="str">
            <v>CARRERA 10-#32A -35 COREA</v>
          </cell>
          <cell r="M150" t="str">
            <v>OPERARIO- INSPECTOR DE DESVIACIONES</v>
          </cell>
          <cell r="N150" t="str">
            <v>01</v>
          </cell>
          <cell r="O150">
            <v>487</v>
          </cell>
          <cell r="P150">
            <v>1150932</v>
          </cell>
          <cell r="Q150">
            <v>0</v>
          </cell>
          <cell r="R150">
            <v>235221934</v>
          </cell>
          <cell r="S150" t="str">
            <v>AHORROS</v>
          </cell>
          <cell r="T150" t="str">
            <v>Banco de Bogotá</v>
          </cell>
          <cell r="U150" t="str">
            <v>4.35</v>
          </cell>
          <cell r="V150" t="str">
            <v xml:space="preserve">NUEVA E.P.S </v>
          </cell>
          <cell r="W150" t="str">
            <v>SURA</v>
          </cell>
          <cell r="X150" t="str">
            <v>COLFONDOS</v>
          </cell>
          <cell r="Y150" t="str">
            <v>CAJAMAG</v>
          </cell>
          <cell r="Z150" t="str">
            <v>PROTECCION</v>
          </cell>
          <cell r="AA150">
            <v>44075</v>
          </cell>
          <cell r="AB150">
            <v>44377</v>
          </cell>
          <cell r="AC150">
            <v>-98</v>
          </cell>
          <cell r="AD150" t="str">
            <v>ACUEDUCTO Y ALC</v>
          </cell>
          <cell r="AE150" t="str">
            <v>TRABAJADOR OFICIAL</v>
          </cell>
          <cell r="AF150" t="str">
            <v>SUBGERENCIA GESTION COMERCIAL Y SERVICIO AL CIUDADANO</v>
          </cell>
          <cell r="AG150" t="str">
            <v>N-A</v>
          </cell>
        </row>
        <row r="151">
          <cell r="C151">
            <v>7628640</v>
          </cell>
          <cell r="D151" t="str">
            <v>OLIVERA</v>
          </cell>
          <cell r="E151" t="str">
            <v>ORTEGA</v>
          </cell>
          <cell r="F151" t="str">
            <v>JUAN</v>
          </cell>
          <cell r="G151" t="str">
            <v>CARLOS</v>
          </cell>
          <cell r="H151" t="str">
            <v>JUAN CARLOS OLIVERA ORTEGA</v>
          </cell>
          <cell r="I151"/>
          <cell r="J151">
            <v>3176597503</v>
          </cell>
          <cell r="K151" t="str">
            <v>kmarcelacarrillo@gmail.com</v>
          </cell>
          <cell r="L151" t="str">
            <v>CALLE 38 #19B-02 COLINAS DEL PANDO</v>
          </cell>
          <cell r="M151" t="str">
            <v>OPERARIO- INSPECTOR DE DESVIACIONES</v>
          </cell>
          <cell r="N151" t="str">
            <v>01</v>
          </cell>
          <cell r="O151">
            <v>487</v>
          </cell>
          <cell r="P151">
            <v>1150932</v>
          </cell>
          <cell r="Q151">
            <v>200000</v>
          </cell>
          <cell r="R151">
            <v>235222437</v>
          </cell>
          <cell r="S151" t="str">
            <v>AHORROS</v>
          </cell>
          <cell r="T151" t="str">
            <v>Banco de Bogotá</v>
          </cell>
          <cell r="U151" t="str">
            <v>4.35</v>
          </cell>
          <cell r="V151" t="str">
            <v>MUTUAL SER</v>
          </cell>
          <cell r="W151" t="str">
            <v>SURA</v>
          </cell>
          <cell r="X151" t="str">
            <v>PROTECCION</v>
          </cell>
          <cell r="Y151" t="str">
            <v>CAJAMAG</v>
          </cell>
          <cell r="Z151" t="str">
            <v>PROTECCION</v>
          </cell>
          <cell r="AA151">
            <v>44075</v>
          </cell>
          <cell r="AB151">
            <v>44377</v>
          </cell>
          <cell r="AC151">
            <v>-98</v>
          </cell>
          <cell r="AD151" t="str">
            <v>ACUEDUCTO Y ALC</v>
          </cell>
          <cell r="AE151" t="str">
            <v>TRABAJADOR OFICIAL</v>
          </cell>
          <cell r="AF151" t="str">
            <v>SUBGERENCIA GESTION COMERCIAL Y SERVICIO AL CIUDADANO</v>
          </cell>
          <cell r="AG151" t="str">
            <v>N-A</v>
          </cell>
        </row>
        <row r="152">
          <cell r="C152">
            <v>1082881171</v>
          </cell>
          <cell r="D152" t="str">
            <v>MARTINEZ</v>
          </cell>
          <cell r="E152" t="str">
            <v>ANGULO</v>
          </cell>
          <cell r="F152" t="str">
            <v>JUAN</v>
          </cell>
          <cell r="G152" t="str">
            <v>CARLOS</v>
          </cell>
          <cell r="H152" t="str">
            <v>JUAN CARLOS MARTINEZ ANGULO</v>
          </cell>
          <cell r="I152"/>
          <cell r="J152">
            <v>3103673329</v>
          </cell>
          <cell r="K152" t="str">
            <v>juancarlosmartinezangulo43@gmail.com</v>
          </cell>
          <cell r="L152" t="str">
            <v>MANZANA K CASA 1 TIMAYUI 1</v>
          </cell>
          <cell r="M152" t="str">
            <v>OPERARIO- INSPECTOR DE SUSPENSIÓN, REINSTALACIÓN, CORTE Y CONEXIÓN</v>
          </cell>
          <cell r="N152" t="str">
            <v>01</v>
          </cell>
          <cell r="O152">
            <v>487</v>
          </cell>
          <cell r="P152">
            <v>1150932</v>
          </cell>
          <cell r="Q152">
            <v>200000</v>
          </cell>
          <cell r="R152" t="str">
            <v>0570116570013122</v>
          </cell>
          <cell r="S152" t="str">
            <v>AHORROS</v>
          </cell>
          <cell r="T152" t="str">
            <v>Davivienda</v>
          </cell>
          <cell r="U152" t="str">
            <v>4.35</v>
          </cell>
          <cell r="V152" t="str">
            <v>MUTUAL SER</v>
          </cell>
          <cell r="W152" t="str">
            <v>SURA</v>
          </cell>
          <cell r="X152" t="str">
            <v>PROTECCION</v>
          </cell>
          <cell r="Y152" t="str">
            <v>CAJAMAG</v>
          </cell>
          <cell r="Z152" t="str">
            <v>PROTECCION</v>
          </cell>
          <cell r="AA152">
            <v>44075</v>
          </cell>
          <cell r="AB152">
            <v>44377</v>
          </cell>
          <cell r="AC152">
            <v>-98</v>
          </cell>
          <cell r="AD152" t="str">
            <v>ACUEDUCTO Y ALC</v>
          </cell>
          <cell r="AE152" t="str">
            <v>TRABAJADOR OFICIAL</v>
          </cell>
          <cell r="AF152" t="str">
            <v>SUBGERENCIA GESTION COMERCIAL Y SERVICIO AL CIUDADANO</v>
          </cell>
          <cell r="AG152" t="str">
            <v>N-A</v>
          </cell>
        </row>
        <row r="153">
          <cell r="C153">
            <v>19617894</v>
          </cell>
          <cell r="D153" t="str">
            <v>MADRID</v>
          </cell>
          <cell r="E153" t="str">
            <v>RAMOS</v>
          </cell>
          <cell r="F153" t="str">
            <v>JUAN</v>
          </cell>
          <cell r="G153" t="str">
            <v>CARLOS</v>
          </cell>
          <cell r="H153" t="str">
            <v>JUAN CARLOS MADRID RAMOS</v>
          </cell>
          <cell r="I153"/>
          <cell r="J153">
            <v>3012124806</v>
          </cell>
          <cell r="K153" t="str">
            <v>juancmadrid16@gmail.com</v>
          </cell>
          <cell r="L153" t="str">
            <v>CARRERA68A #27E 2-10 COLINAS DEL RIO</v>
          </cell>
          <cell r="M153" t="str">
            <v>OPERARIO - (AYUDANTE DE REDES)</v>
          </cell>
          <cell r="N153" t="str">
            <v>01</v>
          </cell>
          <cell r="O153">
            <v>487</v>
          </cell>
          <cell r="P153">
            <v>1150932</v>
          </cell>
          <cell r="Q153"/>
          <cell r="R153" t="str">
            <v>0570116570015101</v>
          </cell>
          <cell r="S153" t="str">
            <v>AHORROS</v>
          </cell>
          <cell r="T153" t="str">
            <v>Davivienda</v>
          </cell>
          <cell r="U153" t="str">
            <v>4.35</v>
          </cell>
          <cell r="V153" t="str">
            <v>SALUD TOTAL</v>
          </cell>
          <cell r="W153" t="str">
            <v>SURA</v>
          </cell>
          <cell r="X153" t="str">
            <v>PORVENIR</v>
          </cell>
          <cell r="Y153" t="str">
            <v>CAJAMAG</v>
          </cell>
          <cell r="Z153" t="str">
            <v>PROTECCION</v>
          </cell>
          <cell r="AA153">
            <v>44075</v>
          </cell>
          <cell r="AB153">
            <v>44377</v>
          </cell>
          <cell r="AC153">
            <v>-98</v>
          </cell>
          <cell r="AD153" t="str">
            <v>ACUEDUCTO Y ALC</v>
          </cell>
          <cell r="AE153" t="str">
            <v>TRABAJADOR OFICIAL</v>
          </cell>
          <cell r="AF153" t="str">
            <v xml:space="preserve">SUBGERENCIA ACUEDUCTO Y ALCANTARILLADO </v>
          </cell>
          <cell r="AG153" t="str">
            <v>DIRECCION DE ACUEDUCTO</v>
          </cell>
        </row>
        <row r="154">
          <cell r="C154">
            <v>12632706</v>
          </cell>
          <cell r="D154" t="str">
            <v>VELEZ</v>
          </cell>
          <cell r="E154" t="str">
            <v>BARRIOS</v>
          </cell>
          <cell r="F154" t="str">
            <v>JOSE</v>
          </cell>
          <cell r="G154" t="str">
            <v>MANUEL</v>
          </cell>
          <cell r="H154" t="str">
            <v>JOSE MANUEL VELEZ BARRIOS</v>
          </cell>
          <cell r="J154">
            <v>3243007084</v>
          </cell>
          <cell r="K154" t="str">
            <v>jvelezbarrios@gmail.com</v>
          </cell>
          <cell r="L154" t="str">
            <v>CARRERA 43#18D -01 NUEVA FRUTERA</v>
          </cell>
          <cell r="M154" t="str">
            <v>OPERARIO - (AYUDANTE DE REDES)</v>
          </cell>
          <cell r="N154" t="str">
            <v>01</v>
          </cell>
          <cell r="O154">
            <v>487</v>
          </cell>
          <cell r="P154">
            <v>1150932</v>
          </cell>
          <cell r="Q154"/>
          <cell r="R154" t="str">
            <v>0550110500029605</v>
          </cell>
          <cell r="S154" t="str">
            <v>AHORROS</v>
          </cell>
          <cell r="T154" t="str">
            <v>Davivienda</v>
          </cell>
          <cell r="U154" t="str">
            <v>4.35</v>
          </cell>
          <cell r="V154" t="str">
            <v>SALUD TOTAL</v>
          </cell>
          <cell r="W154" t="str">
            <v>SURA</v>
          </cell>
          <cell r="X154" t="str">
            <v>PORVENIR</v>
          </cell>
          <cell r="Y154" t="str">
            <v>CAJAMAG</v>
          </cell>
          <cell r="Z154" t="str">
            <v>PROTECCION</v>
          </cell>
          <cell r="AA154">
            <v>44075</v>
          </cell>
          <cell r="AB154">
            <v>44377</v>
          </cell>
          <cell r="AC154">
            <v>-98</v>
          </cell>
          <cell r="AD154" t="str">
            <v>ACUEDUCTO Y ALC</v>
          </cell>
          <cell r="AE154" t="str">
            <v>TRABAJADOR OFICIAL</v>
          </cell>
          <cell r="AF154" t="str">
            <v xml:space="preserve">SUBGERENCIA ACUEDUCTO Y ALCANTARILLADO </v>
          </cell>
          <cell r="AG154" t="str">
            <v>DIRECCION DE ACUEDUCTO</v>
          </cell>
        </row>
        <row r="155">
          <cell r="C155">
            <v>1082923295</v>
          </cell>
          <cell r="D155" t="str">
            <v>DAVILA</v>
          </cell>
          <cell r="E155" t="str">
            <v>RODRIGUEZ</v>
          </cell>
          <cell r="F155" t="str">
            <v>JUAN</v>
          </cell>
          <cell r="G155" t="str">
            <v>CARLOS</v>
          </cell>
          <cell r="H155" t="str">
            <v>JUAN CARLOS DAVILA RODRIGUEZ</v>
          </cell>
          <cell r="I155"/>
          <cell r="J155">
            <v>3015055074</v>
          </cell>
          <cell r="K155" t="str">
            <v>juandavilaro@gmail.com</v>
          </cell>
          <cell r="L155" t="str">
            <v>CARRERA 6 NO 26A- 50 ESQUINA</v>
          </cell>
          <cell r="M155" t="str">
            <v>TECNICO ADMINISTRATIVO</v>
          </cell>
          <cell r="N155" t="str">
            <v>01</v>
          </cell>
          <cell r="O155">
            <v>367</v>
          </cell>
          <cell r="P155">
            <v>1849846</v>
          </cell>
          <cell r="Q155"/>
          <cell r="R155" t="str">
            <v>0550116000646731</v>
          </cell>
          <cell r="S155" t="str">
            <v>AHORROS</v>
          </cell>
          <cell r="T155" t="str">
            <v>Davivienda</v>
          </cell>
          <cell r="U155" t="str">
            <v>.522</v>
          </cell>
          <cell r="V155" t="str">
            <v>SANITAS</v>
          </cell>
          <cell r="W155" t="str">
            <v>SURA</v>
          </cell>
          <cell r="X155" t="str">
            <v>PORVENIR</v>
          </cell>
          <cell r="Y155" t="str">
            <v>CAJAMAG</v>
          </cell>
          <cell r="Z155" t="str">
            <v>PROTECCION</v>
          </cell>
          <cell r="AA155">
            <v>44075</v>
          </cell>
          <cell r="AB155">
            <v>44377</v>
          </cell>
          <cell r="AC155">
            <v>-98</v>
          </cell>
          <cell r="AD155" t="str">
            <v>ACUEDUCTO Y ALC</v>
          </cell>
          <cell r="AE155" t="str">
            <v>TRABAJADOR OFICIAL</v>
          </cell>
          <cell r="AF155" t="str">
            <v>SUBGERENCIA GESTION COMERCIAL Y SERVICIO AL CIUDADANO</v>
          </cell>
          <cell r="AG155" t="str">
            <v>N-A</v>
          </cell>
        </row>
        <row r="156">
          <cell r="C156">
            <v>7591671</v>
          </cell>
          <cell r="D156" t="str">
            <v>PERTUZ</v>
          </cell>
          <cell r="E156" t="str">
            <v>GARCIA</v>
          </cell>
          <cell r="F156" t="str">
            <v>JUAN</v>
          </cell>
          <cell r="G156" t="str">
            <v>BAUTISTA</v>
          </cell>
          <cell r="H156" t="str">
            <v>JUAN BAUTISTA PERTUZ GARCIA</v>
          </cell>
          <cell r="I156"/>
          <cell r="J156">
            <v>3123426652</v>
          </cell>
          <cell r="K156" t="str">
            <v>pertuzjuan435@gmail.com</v>
          </cell>
          <cell r="L156" t="str">
            <v>CALLE 16 # 10-35 GAIRA</v>
          </cell>
          <cell r="M156" t="str">
            <v>OPERARIO - OFICIAL DE REDES</v>
          </cell>
          <cell r="N156" t="str">
            <v>02</v>
          </cell>
          <cell r="O156">
            <v>487</v>
          </cell>
          <cell r="P156">
            <v>1505801</v>
          </cell>
          <cell r="Q156"/>
          <cell r="R156" t="str">
            <v>78105804775</v>
          </cell>
          <cell r="S156" t="str">
            <v>AHORROS</v>
          </cell>
          <cell r="T156" t="str">
            <v>BANCOLOMBIA</v>
          </cell>
          <cell r="U156" t="str">
            <v>4.35</v>
          </cell>
          <cell r="V156" t="str">
            <v>SALUD TOTAL</v>
          </cell>
          <cell r="W156" t="str">
            <v>SURA</v>
          </cell>
          <cell r="X156" t="str">
            <v>PROTECCION</v>
          </cell>
          <cell r="Y156" t="str">
            <v>CAJAMAG</v>
          </cell>
          <cell r="Z156" t="str">
            <v>PROTECCION</v>
          </cell>
          <cell r="AA156">
            <v>44075</v>
          </cell>
          <cell r="AB156">
            <v>44377</v>
          </cell>
          <cell r="AC156">
            <v>-98</v>
          </cell>
          <cell r="AD156" t="str">
            <v>ACUEDUCTO Y ALC</v>
          </cell>
          <cell r="AE156" t="str">
            <v>TRABAJADOR OFICIAL</v>
          </cell>
          <cell r="AF156" t="str">
            <v xml:space="preserve">SUBGERENCIA ACUEDUCTO Y ALCANTARILLADO </v>
          </cell>
          <cell r="AG156" t="str">
            <v>DIRECCION DE ALCANTARILLADO</v>
          </cell>
        </row>
        <row r="157">
          <cell r="C157">
            <v>85151077</v>
          </cell>
          <cell r="D157" t="str">
            <v>CAMARGO</v>
          </cell>
          <cell r="E157" t="str">
            <v>GUERRERO</v>
          </cell>
          <cell r="F157" t="str">
            <v>JUAN</v>
          </cell>
          <cell r="G157" t="str">
            <v>BAUTISTA</v>
          </cell>
          <cell r="H157" t="str">
            <v>JUAN BAUTISTA CAMARGO GUERRERO</v>
          </cell>
          <cell r="I157"/>
          <cell r="J157">
            <v>3208569255</v>
          </cell>
          <cell r="K157" t="str">
            <v>jbautistacamargo@hotmail.com</v>
          </cell>
          <cell r="L157" t="str">
            <v>CARRERA 7 # 31 - 63 MANZANARES</v>
          </cell>
          <cell r="M157" t="str">
            <v>OPERARIO - REDES</v>
          </cell>
          <cell r="N157" t="str">
            <v>03</v>
          </cell>
          <cell r="O157">
            <v>487</v>
          </cell>
          <cell r="P157">
            <v>1795532</v>
          </cell>
          <cell r="Q157"/>
          <cell r="R157" t="str">
            <v>0570117370075188</v>
          </cell>
          <cell r="S157" t="str">
            <v>AHORROS</v>
          </cell>
          <cell r="T157" t="str">
            <v>Davivienda</v>
          </cell>
          <cell r="U157" t="str">
            <v>4.35</v>
          </cell>
          <cell r="V157" t="str">
            <v>SALUD TOTAL</v>
          </cell>
          <cell r="W157" t="str">
            <v>SURA</v>
          </cell>
          <cell r="X157" t="str">
            <v>PROTECCION</v>
          </cell>
          <cell r="Y157" t="str">
            <v>CAJAMAG</v>
          </cell>
          <cell r="Z157" t="str">
            <v>PROTECCION</v>
          </cell>
          <cell r="AA157">
            <v>44075</v>
          </cell>
          <cell r="AB157">
            <v>44377</v>
          </cell>
          <cell r="AC157">
            <v>-98</v>
          </cell>
          <cell r="AD157" t="str">
            <v>ACUEDUCTO Y ALC</v>
          </cell>
          <cell r="AE157" t="str">
            <v>TRABAJADOR OFICIAL</v>
          </cell>
          <cell r="AF157" t="str">
            <v xml:space="preserve">SUBGERENCIA ACUEDUCTO Y ALCANTARILLADO </v>
          </cell>
          <cell r="AG157" t="str">
            <v>DIRECCION DE ACUEDUCTO</v>
          </cell>
        </row>
        <row r="158">
          <cell r="C158">
            <v>85454837</v>
          </cell>
          <cell r="D158" t="str">
            <v>JIMENEZ</v>
          </cell>
          <cell r="E158" t="str">
            <v>PINTO</v>
          </cell>
          <cell r="F158" t="str">
            <v>JUAN</v>
          </cell>
          <cell r="G158" t="str">
            <v>ALBERTO</v>
          </cell>
          <cell r="H158" t="str">
            <v>JUAN ALBERTO JIMENEZ PINTO</v>
          </cell>
          <cell r="I158"/>
          <cell r="J158" t="str">
            <v>4236310-3176518968</v>
          </cell>
          <cell r="K158" t="str">
            <v>juanjipi1968@hotmail.com</v>
          </cell>
          <cell r="L158" t="str">
            <v>CALLE 2 # 13-36 PESCAITO</v>
          </cell>
          <cell r="M158" t="str">
            <v>OPERARIO - OFICIAL DE REDES</v>
          </cell>
          <cell r="N158" t="str">
            <v>02</v>
          </cell>
          <cell r="O158">
            <v>487</v>
          </cell>
          <cell r="P158">
            <v>1505801</v>
          </cell>
          <cell r="Q158"/>
          <cell r="R158" t="str">
            <v>116000647812</v>
          </cell>
          <cell r="S158" t="str">
            <v>AHORROS</v>
          </cell>
          <cell r="T158" t="str">
            <v>Davivienda</v>
          </cell>
          <cell r="U158" t="str">
            <v>4.35</v>
          </cell>
          <cell r="V158" t="str">
            <v xml:space="preserve">NUEVA E.P.S </v>
          </cell>
          <cell r="W158" t="str">
            <v>SURA</v>
          </cell>
          <cell r="X158" t="str">
            <v>COLPENSIONES</v>
          </cell>
          <cell r="Y158" t="str">
            <v>CAJAMAG</v>
          </cell>
          <cell r="Z158" t="str">
            <v>PROTECCION</v>
          </cell>
          <cell r="AA158">
            <v>44075</v>
          </cell>
          <cell r="AB158">
            <v>44377</v>
          </cell>
          <cell r="AC158">
            <v>-98</v>
          </cell>
          <cell r="AD158" t="str">
            <v>ACUEDUCTO Y ALC</v>
          </cell>
          <cell r="AE158" t="str">
            <v>TRABAJADOR OFICIAL</v>
          </cell>
          <cell r="AF158" t="str">
            <v xml:space="preserve">SUBGERENCIA ACUEDUCTO Y ALCANTARILLADO </v>
          </cell>
          <cell r="AG158" t="str">
            <v>DIRECCION DE ALCANTARILLADO</v>
          </cell>
        </row>
        <row r="159">
          <cell r="C159">
            <v>1062807133</v>
          </cell>
          <cell r="D159" t="str">
            <v>BARRANCO</v>
          </cell>
          <cell r="E159" t="str">
            <v>PAZ</v>
          </cell>
          <cell r="F159" t="str">
            <v>JOSE</v>
          </cell>
          <cell r="G159" t="str">
            <v>RICARDO</v>
          </cell>
          <cell r="H159" t="str">
            <v>JOSE RICARDO BARRANCO PAZ</v>
          </cell>
          <cell r="I159"/>
          <cell r="J159">
            <v>30033685378</v>
          </cell>
          <cell r="K159" t="str">
            <v>cheo902@hotmail.com</v>
          </cell>
          <cell r="L159" t="str">
            <v>MZN 70 CASA 10 EL PANDO</v>
          </cell>
          <cell r="M159" t="str">
            <v>OPERARIO- PTAP (AYUDANTES)</v>
          </cell>
          <cell r="N159" t="str">
            <v>01</v>
          </cell>
          <cell r="O159">
            <v>487</v>
          </cell>
          <cell r="P159">
            <v>1150932</v>
          </cell>
          <cell r="Q159"/>
          <cell r="R159" t="str">
            <v>0550117300070234</v>
          </cell>
          <cell r="S159" t="str">
            <v>AHORROS</v>
          </cell>
          <cell r="T159" t="str">
            <v>Davivienda</v>
          </cell>
          <cell r="U159" t="str">
            <v>4.35</v>
          </cell>
          <cell r="V159" t="str">
            <v>FAMISANAR</v>
          </cell>
          <cell r="W159" t="str">
            <v>SURA</v>
          </cell>
          <cell r="X159" t="str">
            <v>PROTECCION</v>
          </cell>
          <cell r="Y159" t="str">
            <v>CAJAMAG</v>
          </cell>
          <cell r="Z159" t="str">
            <v>PROTECCION</v>
          </cell>
          <cell r="AA159">
            <v>44075</v>
          </cell>
          <cell r="AB159">
            <v>44377</v>
          </cell>
          <cell r="AC159">
            <v>-98</v>
          </cell>
          <cell r="AD159" t="str">
            <v>ACUEDUCTO Y ALC</v>
          </cell>
          <cell r="AE159" t="str">
            <v>TRABAJADOR OFICIAL</v>
          </cell>
          <cell r="AF159" t="str">
            <v xml:space="preserve">SUBGERENCIA ACUEDUCTO Y ALCANTARILLADO </v>
          </cell>
          <cell r="AG159" t="str">
            <v>DIRECCION DE OPERACIONES</v>
          </cell>
        </row>
        <row r="160">
          <cell r="C160">
            <v>12629120</v>
          </cell>
          <cell r="D160" t="str">
            <v>PEREZ</v>
          </cell>
          <cell r="E160" t="str">
            <v>CANDELARIO</v>
          </cell>
          <cell r="F160" t="str">
            <v>JOSE</v>
          </cell>
          <cell r="G160" t="str">
            <v>PRUDENCIO</v>
          </cell>
          <cell r="H160" t="str">
            <v>JOSE PRUDENCIO PEREZ CANDELARIO</v>
          </cell>
          <cell r="I160"/>
          <cell r="J160">
            <v>3006510039</v>
          </cell>
          <cell r="K160" t="str">
            <v>pelejpc@hotmail.com</v>
          </cell>
          <cell r="L160" t="str">
            <v>CRA 29 29H CASA 3 SANTA ANA</v>
          </cell>
          <cell r="M160" t="str">
            <v>OPERARIO ELECTROMECANICA - (SUPERVISOR)</v>
          </cell>
          <cell r="N160" t="str">
            <v>02</v>
          </cell>
          <cell r="O160">
            <v>487</v>
          </cell>
          <cell r="P160">
            <v>1505801</v>
          </cell>
          <cell r="Q160"/>
          <cell r="R160" t="str">
            <v>0550116000647432</v>
          </cell>
          <cell r="S160" t="str">
            <v>AHORROS</v>
          </cell>
          <cell r="T160" t="str">
            <v>Davivienda</v>
          </cell>
          <cell r="U160" t="str">
            <v>4.35</v>
          </cell>
          <cell r="V160" t="str">
            <v>SANITAS</v>
          </cell>
          <cell r="W160" t="str">
            <v>SURA</v>
          </cell>
          <cell r="X160" t="str">
            <v>PROTECCION</v>
          </cell>
          <cell r="Y160" t="str">
            <v>CAJAMAG</v>
          </cell>
          <cell r="Z160" t="str">
            <v>PROTECCION</v>
          </cell>
          <cell r="AA160">
            <v>44075</v>
          </cell>
          <cell r="AB160">
            <v>44377</v>
          </cell>
          <cell r="AC160">
            <v>-98</v>
          </cell>
          <cell r="AD160" t="str">
            <v>ACUEDUCTO Y ALC</v>
          </cell>
          <cell r="AE160" t="str">
            <v>TRABAJADOR OFICIAL</v>
          </cell>
          <cell r="AF160" t="str">
            <v xml:space="preserve">SUBGERENCIA ACUEDUCTO Y ALCANTARILLADO </v>
          </cell>
          <cell r="AG160" t="str">
            <v>DIRECCION DE OPERACIONES</v>
          </cell>
        </row>
        <row r="161">
          <cell r="C161">
            <v>1082888434</v>
          </cell>
          <cell r="D161" t="str">
            <v>CASTILLO</v>
          </cell>
          <cell r="E161" t="str">
            <v>GAMEZ</v>
          </cell>
          <cell r="F161" t="str">
            <v>JOSE</v>
          </cell>
          <cell r="G161" t="str">
            <v>MARIO</v>
          </cell>
          <cell r="H161" t="str">
            <v>JOSE MARIO CASTILLO GAMEZ</v>
          </cell>
          <cell r="I161"/>
          <cell r="J161">
            <v>3023572318</v>
          </cell>
          <cell r="K161" t="str">
            <v>jmario250413@gmail.com</v>
          </cell>
          <cell r="L161" t="str">
            <v>CLL 30 #21-190 APT 201 PISO 2 PANDO</v>
          </cell>
          <cell r="M161" t="str">
            <v>TECNICO ADMINISTRATIVO</v>
          </cell>
          <cell r="N161" t="str">
            <v>02</v>
          </cell>
          <cell r="O161">
            <v>367</v>
          </cell>
          <cell r="P161">
            <v>2487143</v>
          </cell>
          <cell r="Q161"/>
          <cell r="R161" t="str">
            <v>255149981</v>
          </cell>
          <cell r="S161" t="str">
            <v>AHORROS</v>
          </cell>
          <cell r="T161" t="str">
            <v>BBVA</v>
          </cell>
          <cell r="U161" t="str">
            <v>4.35</v>
          </cell>
          <cell r="V161" t="str">
            <v>SALUD TOTAL</v>
          </cell>
          <cell r="W161" t="str">
            <v>SURA</v>
          </cell>
          <cell r="X161" t="str">
            <v>PROTECCION</v>
          </cell>
          <cell r="Y161" t="str">
            <v>CAJAMAG</v>
          </cell>
          <cell r="Z161" t="str">
            <v>PROTECCION</v>
          </cell>
          <cell r="AA161">
            <v>44075</v>
          </cell>
          <cell r="AB161">
            <v>44377</v>
          </cell>
          <cell r="AC161">
            <v>-98</v>
          </cell>
          <cell r="AD161" t="str">
            <v>ACUEDUCTO Y ALC</v>
          </cell>
          <cell r="AE161" t="str">
            <v>TRABAJADOR OFICIAL</v>
          </cell>
          <cell r="AF161" t="str">
            <v>SUBGERENCIA CORPORATIVA</v>
          </cell>
          <cell r="AG161" t="str">
            <v>N-A</v>
          </cell>
        </row>
        <row r="162">
          <cell r="C162">
            <v>12562389</v>
          </cell>
          <cell r="D162" t="str">
            <v>NAVARRO</v>
          </cell>
          <cell r="E162" t="str">
            <v>GUERRA</v>
          </cell>
          <cell r="F162" t="str">
            <v>JOSE</v>
          </cell>
          <cell r="G162" t="str">
            <v>LUIS</v>
          </cell>
          <cell r="H162" t="str">
            <v>JOSE LUIS NAVARRO GUERRA</v>
          </cell>
          <cell r="I162"/>
          <cell r="J162">
            <v>3007345767</v>
          </cell>
          <cell r="K162" t="str">
            <v>papotin30@gmail.com</v>
          </cell>
          <cell r="L162" t="str">
            <v>MANZANA 25 CASA 3 EL PARQUE</v>
          </cell>
          <cell r="M162" t="str">
            <v>AUXILIAR ADMINISTRATIVO</v>
          </cell>
          <cell r="N162" t="str">
            <v>02</v>
          </cell>
          <cell r="O162">
            <v>407</v>
          </cell>
          <cell r="P162">
            <v>1505801</v>
          </cell>
          <cell r="Q162">
            <v>200000</v>
          </cell>
          <cell r="R162" t="str">
            <v>0570116570016877</v>
          </cell>
          <cell r="S162" t="str">
            <v>AHORROS</v>
          </cell>
          <cell r="T162" t="str">
            <v>Davivienda</v>
          </cell>
          <cell r="U162" t="str">
            <v>4.35</v>
          </cell>
          <cell r="V162" t="str">
            <v>SALUD TOTAL</v>
          </cell>
          <cell r="W162" t="str">
            <v>SURA</v>
          </cell>
          <cell r="X162" t="str">
            <v>PORVENIR</v>
          </cell>
          <cell r="Y162" t="str">
            <v>CAJAMAG</v>
          </cell>
          <cell r="Z162" t="str">
            <v>PROTECCION</v>
          </cell>
          <cell r="AA162">
            <v>44075</v>
          </cell>
          <cell r="AB162">
            <v>44377</v>
          </cell>
          <cell r="AC162">
            <v>-98</v>
          </cell>
          <cell r="AD162" t="str">
            <v>ACUEDUCTO Y ALC</v>
          </cell>
          <cell r="AE162" t="str">
            <v>TRABAJADOR OFICIAL</v>
          </cell>
          <cell r="AF162" t="str">
            <v>SUBGERENCIA PROYECTOS Y SOSTENIBILIDAD</v>
          </cell>
          <cell r="AG162" t="str">
            <v>N-A</v>
          </cell>
        </row>
        <row r="163">
          <cell r="C163">
            <v>84453597</v>
          </cell>
          <cell r="D163" t="str">
            <v>GRANADOS</v>
          </cell>
          <cell r="E163" t="str">
            <v>MORENO</v>
          </cell>
          <cell r="F163" t="str">
            <v>JOSE</v>
          </cell>
          <cell r="G163" t="str">
            <v>LUIS</v>
          </cell>
          <cell r="H163" t="str">
            <v>JOSE LUIS GRANADOS MORENO</v>
          </cell>
          <cell r="I163"/>
          <cell r="J163">
            <v>3184311823</v>
          </cell>
          <cell r="K163" t="str">
            <v>granadosmorenojoseluis860@gmail.com</v>
          </cell>
          <cell r="L163" t="str">
            <v>CALLE 71 # 6-22 GAIRA</v>
          </cell>
          <cell r="M163" t="str">
            <v>OPERARIO- (LECTURA Y REPARTO)</v>
          </cell>
          <cell r="N163" t="str">
            <v>01</v>
          </cell>
          <cell r="O163">
            <v>487</v>
          </cell>
          <cell r="P163">
            <v>1150932</v>
          </cell>
          <cell r="Q163"/>
          <cell r="R163">
            <v>439204124</v>
          </cell>
          <cell r="S163" t="str">
            <v>AHORROS</v>
          </cell>
          <cell r="T163" t="str">
            <v>Banco de Bogotá</v>
          </cell>
          <cell r="U163" t="str">
            <v>4.35</v>
          </cell>
          <cell r="V163" t="str">
            <v>MUTUAL SER</v>
          </cell>
          <cell r="W163" t="str">
            <v>SURA</v>
          </cell>
          <cell r="X163" t="str">
            <v>PROTECCION</v>
          </cell>
          <cell r="Y163" t="str">
            <v>CAJAMAG</v>
          </cell>
          <cell r="Z163" t="str">
            <v>PROTECCION</v>
          </cell>
          <cell r="AA163">
            <v>44075</v>
          </cell>
          <cell r="AB163">
            <v>44377</v>
          </cell>
          <cell r="AC163">
            <v>-98</v>
          </cell>
          <cell r="AD163" t="str">
            <v>ACUEDUCTO Y ALC</v>
          </cell>
          <cell r="AE163" t="str">
            <v>TRABAJADOR OFICIAL</v>
          </cell>
          <cell r="AF163" t="str">
            <v>SUBGERENCIA GESTION COMERCIAL Y SERVICIO AL CIUDADANO</v>
          </cell>
          <cell r="AG163" t="str">
            <v>N-A</v>
          </cell>
        </row>
        <row r="164">
          <cell r="C164">
            <v>7600836</v>
          </cell>
          <cell r="D164" t="str">
            <v>CABAS</v>
          </cell>
          <cell r="E164" t="str">
            <v>LABORDE</v>
          </cell>
          <cell r="F164" t="str">
            <v>JOSE</v>
          </cell>
          <cell r="G164" t="str">
            <v>LUIS</v>
          </cell>
          <cell r="H164" t="str">
            <v>JOSE LUIS CABAS LABORDE</v>
          </cell>
          <cell r="I164"/>
          <cell r="J164">
            <v>30544497157</v>
          </cell>
          <cell r="K164" t="str">
            <v>josecabas28@hotmail.com</v>
          </cell>
          <cell r="L164" t="str">
            <v>CALLE 10 #33B-70 APTO 1 BASTIDAS</v>
          </cell>
          <cell r="M164" t="str">
            <v>AUXILIAR ADMINISTRATIVO</v>
          </cell>
          <cell r="N164" t="str">
            <v>01</v>
          </cell>
          <cell r="O164">
            <v>407</v>
          </cell>
          <cell r="P164">
            <v>1150932</v>
          </cell>
          <cell r="Q164">
            <v>200000</v>
          </cell>
          <cell r="R164" t="str">
            <v>0570116570013197</v>
          </cell>
          <cell r="S164" t="str">
            <v>AHORROS</v>
          </cell>
          <cell r="T164" t="str">
            <v>Davivienda</v>
          </cell>
          <cell r="U164" t="str">
            <v>2.436</v>
          </cell>
          <cell r="V164" t="str">
            <v>SALUD TOTAL</v>
          </cell>
          <cell r="W164" t="str">
            <v>SURA</v>
          </cell>
          <cell r="X164" t="str">
            <v>PROTECCION</v>
          </cell>
          <cell r="Y164" t="str">
            <v>CAJAMAG</v>
          </cell>
          <cell r="Z164" t="str">
            <v>PROTECCION</v>
          </cell>
          <cell r="AA164">
            <v>44075</v>
          </cell>
          <cell r="AB164">
            <v>44377</v>
          </cell>
          <cell r="AC164">
            <v>-98</v>
          </cell>
          <cell r="AD164" t="str">
            <v>ACUEDUCTO Y ALC</v>
          </cell>
          <cell r="AE164" t="str">
            <v>TRABAJADOR OFICIAL</v>
          </cell>
          <cell r="AF164" t="str">
            <v>SUBGERENCIA GESTION COMERCIAL Y SERVICIO AL CIUDADANO</v>
          </cell>
          <cell r="AG164" t="str">
            <v>N-A</v>
          </cell>
        </row>
        <row r="165">
          <cell r="C165">
            <v>9271759</v>
          </cell>
          <cell r="D165" t="str">
            <v>PALMERA</v>
          </cell>
          <cell r="E165" t="str">
            <v>DOMINGUEZ</v>
          </cell>
          <cell r="F165" t="str">
            <v>JOSE</v>
          </cell>
          <cell r="G165" t="str">
            <v>GREGORIO</v>
          </cell>
          <cell r="H165" t="str">
            <v>JOSE GREGORIO PALMERA DOMINGUEZ</v>
          </cell>
          <cell r="I165"/>
          <cell r="J165">
            <v>3017266077</v>
          </cell>
          <cell r="K165" t="str">
            <v>josepalmera008@gmail.com</v>
          </cell>
          <cell r="L165" t="str">
            <v>CARRERA 51-#654 LUIS R CALVO</v>
          </cell>
          <cell r="M165" t="str">
            <v>AUXILIAR ADMINISTRATIVO (GESTOR COMERCIAL)</v>
          </cell>
          <cell r="N165" t="str">
            <v>01</v>
          </cell>
          <cell r="O165">
            <v>407</v>
          </cell>
          <cell r="P165">
            <v>1150932</v>
          </cell>
          <cell r="Q165">
            <v>200000</v>
          </cell>
          <cell r="R165" t="str">
            <v>0570116270078243</v>
          </cell>
          <cell r="S165" t="str">
            <v>AHORROS</v>
          </cell>
          <cell r="T165" t="str">
            <v>Davivienda</v>
          </cell>
          <cell r="U165" t="str">
            <v>.522</v>
          </cell>
          <cell r="V165" t="str">
            <v>SANITAS</v>
          </cell>
          <cell r="W165" t="str">
            <v>SURA</v>
          </cell>
          <cell r="X165" t="str">
            <v>PORVENIR</v>
          </cell>
          <cell r="Y165" t="str">
            <v>CAJAMAG</v>
          </cell>
          <cell r="Z165" t="str">
            <v>PROTECCION</v>
          </cell>
          <cell r="AA165">
            <v>44075</v>
          </cell>
          <cell r="AB165">
            <v>44377</v>
          </cell>
          <cell r="AC165">
            <v>-98</v>
          </cell>
          <cell r="AD165" t="str">
            <v>ACUEDUCTO Y ALC</v>
          </cell>
          <cell r="AE165" t="str">
            <v>TRABAJADOR OFICIAL</v>
          </cell>
          <cell r="AF165" t="str">
            <v>SUBGERENCIA GESTION COMERCIAL Y SERVICIO AL CIUDADANO</v>
          </cell>
          <cell r="AG165" t="str">
            <v>N-A</v>
          </cell>
        </row>
        <row r="166">
          <cell r="C166">
            <v>7140834</v>
          </cell>
          <cell r="D166" t="str">
            <v>CASTRO</v>
          </cell>
          <cell r="E166" t="str">
            <v>PACHECO</v>
          </cell>
          <cell r="F166" t="str">
            <v>JOSE</v>
          </cell>
          <cell r="G166" t="str">
            <v>GABRIEL</v>
          </cell>
          <cell r="H166" t="str">
            <v>JOSE GABRIEL CASTRO PACHECO</v>
          </cell>
          <cell r="I166"/>
          <cell r="J166">
            <v>3022050243</v>
          </cell>
          <cell r="K166" t="str">
            <v>empresarialmercadeo@hotmail.com</v>
          </cell>
          <cell r="L166" t="str">
            <v>CLLE 43 #16-58 MARIA EUGENIA</v>
          </cell>
          <cell r="M166" t="str">
            <v>OPERARIO -SUPERVISOR AREA - TO (9) (4)OPS</v>
          </cell>
          <cell r="N166" t="str">
            <v>01</v>
          </cell>
          <cell r="O166">
            <v>487</v>
          </cell>
          <cell r="P166">
            <v>1795532</v>
          </cell>
          <cell r="Q166"/>
          <cell r="R166" t="str">
            <v>518224365</v>
          </cell>
          <cell r="S166" t="str">
            <v>AHORROS</v>
          </cell>
          <cell r="T166" t="str">
            <v>BBVA</v>
          </cell>
          <cell r="U166" t="str">
            <v>4.35</v>
          </cell>
          <cell r="V166" t="str">
            <v>SALUD TOTAL</v>
          </cell>
          <cell r="W166" t="str">
            <v>SURA</v>
          </cell>
          <cell r="X166" t="str">
            <v>PROTECCION</v>
          </cell>
          <cell r="Y166" t="str">
            <v>CAJAMAG</v>
          </cell>
          <cell r="Z166" t="str">
            <v>PROTECCION</v>
          </cell>
          <cell r="AA166">
            <v>44075</v>
          </cell>
          <cell r="AB166">
            <v>44377</v>
          </cell>
          <cell r="AC166">
            <v>-98</v>
          </cell>
          <cell r="AD166" t="str">
            <v>CENTRAL</v>
          </cell>
          <cell r="AE166" t="str">
            <v>TRABAJADOR OFICIAL</v>
          </cell>
          <cell r="AF166" t="str">
            <v>SUBGERENCIA OPERACIÓN DE OTROS SERVICIOS</v>
          </cell>
          <cell r="AG166" t="str">
            <v>DIRECCION DE ASEO Y APROVECHAMIENTO</v>
          </cell>
        </row>
        <row r="167">
          <cell r="C167">
            <v>12627955</v>
          </cell>
          <cell r="D167" t="str">
            <v>VALENCIA</v>
          </cell>
          <cell r="E167" t="str">
            <v>AMAYA</v>
          </cell>
          <cell r="F167" t="str">
            <v>JOSE</v>
          </cell>
          <cell r="G167" t="str">
            <v>ERLEIN</v>
          </cell>
          <cell r="H167" t="str">
            <v>JOSE ERLEIN VALENCIA AMAYA</v>
          </cell>
          <cell r="I167"/>
          <cell r="J167">
            <v>3015028020</v>
          </cell>
          <cell r="K167" t="str">
            <v>erle.josval@hotmail.com</v>
          </cell>
          <cell r="L167" t="str">
            <v>CALLE 2 24 32 CIENAGA</v>
          </cell>
          <cell r="M167" t="str">
            <v>OPERARIO ELECTROMECANICA - (OFICIALES)</v>
          </cell>
          <cell r="N167" t="str">
            <v>02</v>
          </cell>
          <cell r="O167">
            <v>487</v>
          </cell>
          <cell r="P167">
            <v>1505801</v>
          </cell>
          <cell r="Q167"/>
          <cell r="R167" t="str">
            <v>0550488404856517</v>
          </cell>
          <cell r="S167" t="str">
            <v>AHORROS</v>
          </cell>
          <cell r="T167" t="str">
            <v>Davivienda</v>
          </cell>
          <cell r="U167" t="str">
            <v>4.35</v>
          </cell>
          <cell r="V167" t="str">
            <v xml:space="preserve">NUEVA E.P.S </v>
          </cell>
          <cell r="W167" t="str">
            <v>SURA</v>
          </cell>
          <cell r="X167" t="str">
            <v>PROTECCION</v>
          </cell>
          <cell r="Y167" t="str">
            <v>CAJAMAG</v>
          </cell>
          <cell r="Z167" t="str">
            <v>PROTECCION</v>
          </cell>
          <cell r="AA167">
            <v>44075</v>
          </cell>
          <cell r="AB167">
            <v>44377</v>
          </cell>
          <cell r="AC167">
            <v>-98</v>
          </cell>
          <cell r="AD167" t="str">
            <v>ACUEDUCTO Y ALC</v>
          </cell>
          <cell r="AE167" t="str">
            <v>TRABAJADOR OFICIAL</v>
          </cell>
          <cell r="AF167" t="str">
            <v xml:space="preserve">SUBGERENCIA ACUEDUCTO Y ALCANTARILLADO </v>
          </cell>
          <cell r="AG167" t="str">
            <v>DIRECCION DE OPERACIONES</v>
          </cell>
        </row>
        <row r="168">
          <cell r="C168">
            <v>1082923343</v>
          </cell>
          <cell r="D168" t="str">
            <v>ANGARITA</v>
          </cell>
          <cell r="E168" t="str">
            <v>CARMONA</v>
          </cell>
          <cell r="F168" t="str">
            <v>JOSE</v>
          </cell>
          <cell r="G168" t="str">
            <v>DAVID</v>
          </cell>
          <cell r="H168" t="str">
            <v>JOSE DAVID ANGARITA CARMONA</v>
          </cell>
          <cell r="I168"/>
          <cell r="J168">
            <v>3012611865</v>
          </cell>
          <cell r="K168" t="str">
            <v>jangaritacarmona@gmail.com</v>
          </cell>
          <cell r="L168" t="str">
            <v>MANZANA C CASA 7 CONCEPCIÓN I</v>
          </cell>
          <cell r="M168" t="str">
            <v>AUXILIAR ADMINISTRATIVO (GESTOR COMERCIAL)</v>
          </cell>
          <cell r="N168" t="str">
            <v>01</v>
          </cell>
          <cell r="O168">
            <v>407</v>
          </cell>
          <cell r="P168">
            <v>1150932</v>
          </cell>
          <cell r="Q168">
            <v>200000</v>
          </cell>
          <cell r="R168" t="str">
            <v>0550116500099449</v>
          </cell>
          <cell r="S168" t="str">
            <v>AHORROS</v>
          </cell>
          <cell r="T168" t="str">
            <v>Davivienda</v>
          </cell>
          <cell r="U168" t="str">
            <v>.522</v>
          </cell>
          <cell r="V168" t="str">
            <v>FAMISANAR</v>
          </cell>
          <cell r="W168" t="str">
            <v>SURA</v>
          </cell>
          <cell r="X168" t="str">
            <v>PORVENIR</v>
          </cell>
          <cell r="Y168" t="str">
            <v>CAJAMAG</v>
          </cell>
          <cell r="Z168" t="str">
            <v>PROTECCION</v>
          </cell>
          <cell r="AA168">
            <v>44075</v>
          </cell>
          <cell r="AB168">
            <v>44377</v>
          </cell>
          <cell r="AC168">
            <v>-98</v>
          </cell>
          <cell r="AD168" t="str">
            <v>ACUEDUCTO Y ALC</v>
          </cell>
          <cell r="AE168" t="str">
            <v>TRABAJADOR OFICIAL</v>
          </cell>
          <cell r="AF168" t="str">
            <v>SUBGERENCIA GESTION COMERCIAL Y SERVICIO AL CIUDADANO</v>
          </cell>
          <cell r="AG168" t="str">
            <v>N-A</v>
          </cell>
        </row>
        <row r="169">
          <cell r="C169">
            <v>1083033260</v>
          </cell>
          <cell r="D169" t="str">
            <v>CORREDOR</v>
          </cell>
          <cell r="E169" t="str">
            <v>TORRES</v>
          </cell>
          <cell r="F169" t="str">
            <v>JOSE</v>
          </cell>
          <cell r="G169" t="str">
            <v>DANIEL</v>
          </cell>
          <cell r="H169" t="str">
            <v>JOSE DANIEL CORREDOR TORRES</v>
          </cell>
          <cell r="I169"/>
          <cell r="J169">
            <v>3234836669</v>
          </cell>
          <cell r="K169" t="str">
            <v>danielcorredor98@gmail.com</v>
          </cell>
          <cell r="L169" t="str">
            <v>CL 29 F 24 C 40 8 DE FEBRERO</v>
          </cell>
          <cell r="M169" t="str">
            <v>OPERARIO BOMBEO (OPERARIOS)</v>
          </cell>
          <cell r="N169" t="str">
            <v>02</v>
          </cell>
          <cell r="O169">
            <v>487</v>
          </cell>
          <cell r="P169">
            <v>1505801</v>
          </cell>
          <cell r="Q169"/>
          <cell r="R169" t="str">
            <v>0570116570012850</v>
          </cell>
          <cell r="S169" t="str">
            <v>AHORROS</v>
          </cell>
          <cell r="T169" t="str">
            <v>Davivienda</v>
          </cell>
          <cell r="U169" t="str">
            <v>4.35</v>
          </cell>
          <cell r="V169" t="str">
            <v>SANITAS</v>
          </cell>
          <cell r="W169" t="str">
            <v>SURA</v>
          </cell>
          <cell r="X169" t="str">
            <v>PORVENIR</v>
          </cell>
          <cell r="Y169" t="str">
            <v>CAJAMAG</v>
          </cell>
          <cell r="Z169" t="str">
            <v>PROTECCION</v>
          </cell>
          <cell r="AA169">
            <v>44075</v>
          </cell>
          <cell r="AB169">
            <v>44377</v>
          </cell>
          <cell r="AC169">
            <v>-98</v>
          </cell>
          <cell r="AD169" t="str">
            <v>ACUEDUCTO Y ALC</v>
          </cell>
          <cell r="AE169" t="str">
            <v>TRABAJADOR OFICIAL</v>
          </cell>
          <cell r="AF169" t="str">
            <v xml:space="preserve">SUBGERENCIA ACUEDUCTO Y ALCANTARILLADO </v>
          </cell>
          <cell r="AG169" t="str">
            <v>DIRECCION DE OPERACIONES</v>
          </cell>
        </row>
        <row r="170">
          <cell r="C170">
            <v>7632389</v>
          </cell>
          <cell r="D170" t="str">
            <v>BAVATIVA</v>
          </cell>
          <cell r="E170" t="str">
            <v>SANCHEZ</v>
          </cell>
          <cell r="F170" t="str">
            <v>JOSE</v>
          </cell>
          <cell r="G170" t="str">
            <v>BALDOMERO</v>
          </cell>
          <cell r="H170" t="str">
            <v>JOSE BALDOMERO BAVATIVA SANCHEZ</v>
          </cell>
          <cell r="I170"/>
          <cell r="J170">
            <v>3234926736</v>
          </cell>
          <cell r="K170" t="str">
            <v>baldomeroj1981@gmail.com</v>
          </cell>
          <cell r="L170" t="str">
            <v>MZN 10 CASA 111 SANTA HELENA</v>
          </cell>
          <cell r="M170" t="str">
            <v>OPERARIO- PTAP (AYUDANTES)</v>
          </cell>
          <cell r="N170" t="str">
            <v>01</v>
          </cell>
          <cell r="O170">
            <v>487</v>
          </cell>
          <cell r="P170">
            <v>1150932</v>
          </cell>
          <cell r="Q170"/>
          <cell r="R170" t="str">
            <v>0550116500098854</v>
          </cell>
          <cell r="S170" t="str">
            <v>AHORROS</v>
          </cell>
          <cell r="T170" t="str">
            <v>Davivienda</v>
          </cell>
          <cell r="U170" t="str">
            <v>4.35</v>
          </cell>
          <cell r="V170" t="str">
            <v>SANITAS</v>
          </cell>
          <cell r="W170" t="str">
            <v>SURA</v>
          </cell>
          <cell r="X170" t="str">
            <v>PORVENIR</v>
          </cell>
          <cell r="Y170" t="str">
            <v>CAJAMAG</v>
          </cell>
          <cell r="Z170" t="str">
            <v>PROTECCION</v>
          </cell>
          <cell r="AA170">
            <v>44075</v>
          </cell>
          <cell r="AB170">
            <v>44377</v>
          </cell>
          <cell r="AC170">
            <v>-98</v>
          </cell>
          <cell r="AD170" t="str">
            <v>ACUEDUCTO Y ALC</v>
          </cell>
          <cell r="AE170" t="str">
            <v>TRABAJADOR OFICIAL</v>
          </cell>
          <cell r="AF170" t="str">
            <v xml:space="preserve">SUBGERENCIA ACUEDUCTO Y ALCANTARILLADO </v>
          </cell>
          <cell r="AG170" t="str">
            <v>DIRECCION DE OPERACIONES</v>
          </cell>
        </row>
        <row r="171">
          <cell r="C171">
            <v>7141269</v>
          </cell>
          <cell r="D171" t="str">
            <v>RODRIGUEZ</v>
          </cell>
          <cell r="E171" t="str">
            <v>HERNANDEZ</v>
          </cell>
          <cell r="F171" t="str">
            <v>JOSE</v>
          </cell>
          <cell r="G171" t="str">
            <v>AREL</v>
          </cell>
          <cell r="H171" t="str">
            <v>JOSE AREL RODRIGUEZ HERNANDEZ</v>
          </cell>
          <cell r="I171"/>
          <cell r="J171">
            <v>3182352970</v>
          </cell>
          <cell r="K171" t="str">
            <v>arelrodriguez65@gmail.com</v>
          </cell>
          <cell r="L171" t="str">
            <v>CALLE 36 # 65-115 MZN G CASA 20 VILLA TOLEDO</v>
          </cell>
          <cell r="M171" t="str">
            <v>OPERARIO- (LECTURA Y REPARTO)</v>
          </cell>
          <cell r="N171" t="str">
            <v>01</v>
          </cell>
          <cell r="O171">
            <v>487</v>
          </cell>
          <cell r="P171">
            <v>1150932</v>
          </cell>
          <cell r="Q171"/>
          <cell r="R171">
            <v>439203712</v>
          </cell>
          <cell r="S171" t="str">
            <v>AHORROS</v>
          </cell>
          <cell r="T171" t="str">
            <v>Banco de Bogotá</v>
          </cell>
          <cell r="U171" t="str">
            <v>4.35</v>
          </cell>
          <cell r="V171" t="str">
            <v>SALUD TOTAL</v>
          </cell>
          <cell r="W171" t="str">
            <v>SURA</v>
          </cell>
          <cell r="X171" t="str">
            <v>COLPENSIONES</v>
          </cell>
          <cell r="Y171" t="str">
            <v>CAJAMAG</v>
          </cell>
          <cell r="Z171" t="str">
            <v>PROTECCION</v>
          </cell>
          <cell r="AA171">
            <v>44075</v>
          </cell>
          <cell r="AB171">
            <v>44377</v>
          </cell>
          <cell r="AC171">
            <v>-98</v>
          </cell>
          <cell r="AD171" t="str">
            <v>ACUEDUCTO Y ALC</v>
          </cell>
          <cell r="AE171" t="str">
            <v>TRABAJADOR OFICIAL</v>
          </cell>
          <cell r="AF171" t="str">
            <v>SUBGERENCIA GESTION COMERCIAL Y SERVICIO AL CIUDADANO</v>
          </cell>
          <cell r="AG171" t="str">
            <v>N-A</v>
          </cell>
        </row>
        <row r="172">
          <cell r="C172">
            <v>12630105</v>
          </cell>
          <cell r="D172" t="str">
            <v>SIERRA</v>
          </cell>
          <cell r="E172" t="str">
            <v>LARA</v>
          </cell>
          <cell r="F172" t="str">
            <v>JOSE</v>
          </cell>
          <cell r="G172" t="str">
            <v>ALBERTO</v>
          </cell>
          <cell r="H172" t="str">
            <v>JOSE ALBERTO SIERRA LARA</v>
          </cell>
          <cell r="I172"/>
          <cell r="J172">
            <v>3206617857</v>
          </cell>
          <cell r="K172" t="str">
            <v>sierralarajose2020@hotmail.com</v>
          </cell>
          <cell r="L172" t="str">
            <v>CALLE 18 CARRERA 1 PUERTO NUEVO</v>
          </cell>
          <cell r="M172" t="str">
            <v>OPERARIO BOMBEO (OPERARIOS)</v>
          </cell>
          <cell r="N172" t="str">
            <v>02</v>
          </cell>
          <cell r="O172">
            <v>487</v>
          </cell>
          <cell r="P172">
            <v>1505801</v>
          </cell>
          <cell r="Q172"/>
          <cell r="R172" t="str">
            <v>0550488404961515</v>
          </cell>
          <cell r="S172" t="str">
            <v>AHORROS</v>
          </cell>
          <cell r="T172" t="str">
            <v>Davivienda</v>
          </cell>
          <cell r="U172" t="str">
            <v>4.35</v>
          </cell>
          <cell r="V172" t="str">
            <v>SALUD TOTAL</v>
          </cell>
          <cell r="W172" t="str">
            <v>SURA</v>
          </cell>
          <cell r="X172" t="str">
            <v>PROTECCION</v>
          </cell>
          <cell r="Y172" t="str">
            <v>CAJAMAG</v>
          </cell>
          <cell r="Z172" t="str">
            <v>PROTECCION</v>
          </cell>
          <cell r="AA172">
            <v>44075</v>
          </cell>
          <cell r="AB172">
            <v>44377</v>
          </cell>
          <cell r="AC172">
            <v>-98</v>
          </cell>
          <cell r="AD172" t="str">
            <v>ACUEDUCTO Y ALC</v>
          </cell>
          <cell r="AE172" t="str">
            <v>TRABAJADOR OFICIAL</v>
          </cell>
          <cell r="AF172" t="str">
            <v xml:space="preserve">SUBGERENCIA ACUEDUCTO Y ALCANTARILLADO </v>
          </cell>
          <cell r="AG172" t="str">
            <v>DIRECCION DE OPERACIONES</v>
          </cell>
        </row>
        <row r="173">
          <cell r="C173">
            <v>1083017664</v>
          </cell>
          <cell r="D173" t="str">
            <v>FERNANDEZ</v>
          </cell>
          <cell r="E173" t="str">
            <v>RODRIGUEZ</v>
          </cell>
          <cell r="F173" t="str">
            <v>JORGE</v>
          </cell>
          <cell r="G173" t="str">
            <v>MIGUEL</v>
          </cell>
          <cell r="H173" t="str">
            <v>JORGE MIGUEL FERNANDEZ RODRIGUEZ</v>
          </cell>
          <cell r="I173"/>
          <cell r="J173">
            <v>3008398532</v>
          </cell>
          <cell r="K173" t="str">
            <v>gefero33@gmail.com</v>
          </cell>
          <cell r="L173" t="str">
            <v>CL 2B 22 39 SAN FERNANDO</v>
          </cell>
          <cell r="M173" t="str">
            <v>OPERARIO ELECTROMECANICA - (OFICIALES)</v>
          </cell>
          <cell r="N173" t="str">
            <v>02</v>
          </cell>
          <cell r="O173">
            <v>487</v>
          </cell>
          <cell r="P173">
            <v>1505801</v>
          </cell>
          <cell r="Q173"/>
          <cell r="R173" t="str">
            <v>0550116500084995</v>
          </cell>
          <cell r="S173" t="str">
            <v>AHORROS</v>
          </cell>
          <cell r="T173" t="str">
            <v>Davivienda</v>
          </cell>
          <cell r="U173" t="str">
            <v>4.35</v>
          </cell>
          <cell r="V173" t="str">
            <v>SALUD TOTAL</v>
          </cell>
          <cell r="W173" t="str">
            <v>SURA</v>
          </cell>
          <cell r="X173" t="str">
            <v>PROTECCION</v>
          </cell>
          <cell r="Y173" t="str">
            <v>CAJAMAG</v>
          </cell>
          <cell r="Z173" t="str">
            <v>PROTECCION</v>
          </cell>
          <cell r="AA173">
            <v>44075</v>
          </cell>
          <cell r="AB173">
            <v>44377</v>
          </cell>
          <cell r="AC173">
            <v>-98</v>
          </cell>
          <cell r="AD173" t="str">
            <v>ACUEDUCTO Y ALC</v>
          </cell>
          <cell r="AE173" t="str">
            <v>TRABAJADOR OFICIAL</v>
          </cell>
          <cell r="AF173" t="str">
            <v xml:space="preserve">SUBGERENCIA ACUEDUCTO Y ALCANTARILLADO </v>
          </cell>
          <cell r="AG173" t="str">
            <v>DIRECCION DE OPERACIONES</v>
          </cell>
        </row>
        <row r="174">
          <cell r="C174">
            <v>1082874228</v>
          </cell>
          <cell r="D174" t="str">
            <v>VELASQUEZ</v>
          </cell>
          <cell r="E174" t="str">
            <v>ARAGON</v>
          </cell>
          <cell r="F174" t="str">
            <v>JORGE</v>
          </cell>
          <cell r="G174" t="str">
            <v>MARIO</v>
          </cell>
          <cell r="H174" t="str">
            <v>JORGE MARIO VELASQUEZ ARAGON</v>
          </cell>
          <cell r="I174"/>
          <cell r="J174">
            <v>3223076577</v>
          </cell>
          <cell r="K174" t="str">
            <v>jorgevelasquez707@gmail.com</v>
          </cell>
          <cell r="L174" t="str">
            <v>CALLE 11A #22-28 LOS OLIVOS</v>
          </cell>
          <cell r="M174" t="str">
            <v>OPERARIO - PTAP</v>
          </cell>
          <cell r="N174" t="str">
            <v>02</v>
          </cell>
          <cell r="O174">
            <v>487</v>
          </cell>
          <cell r="P174">
            <v>1505801</v>
          </cell>
          <cell r="Q174"/>
          <cell r="R174" t="str">
            <v>0550488404836311</v>
          </cell>
          <cell r="S174" t="str">
            <v>AHORROS</v>
          </cell>
          <cell r="T174" t="str">
            <v>Davivienda</v>
          </cell>
          <cell r="U174" t="str">
            <v>4.35</v>
          </cell>
          <cell r="V174" t="str">
            <v>SALUD TOTAL</v>
          </cell>
          <cell r="W174" t="str">
            <v>SURA</v>
          </cell>
          <cell r="X174" t="str">
            <v>PROTECCION</v>
          </cell>
          <cell r="Y174" t="str">
            <v>CAJAMAG</v>
          </cell>
          <cell r="Z174" t="str">
            <v>PROTECCION</v>
          </cell>
          <cell r="AA174">
            <v>44075</v>
          </cell>
          <cell r="AB174">
            <v>44377</v>
          </cell>
          <cell r="AC174">
            <v>-98</v>
          </cell>
          <cell r="AD174" t="str">
            <v>ACUEDUCTO Y ALC</v>
          </cell>
          <cell r="AE174" t="str">
            <v>TRABAJADOR OFICIAL</v>
          </cell>
          <cell r="AF174" t="str">
            <v xml:space="preserve">SUBGERENCIA ACUEDUCTO Y ALCANTARILLADO </v>
          </cell>
          <cell r="AG174" t="str">
            <v>DIRECCION DE OPERACIONES</v>
          </cell>
        </row>
        <row r="175">
          <cell r="C175">
            <v>84450096</v>
          </cell>
          <cell r="D175" t="str">
            <v>GARCIA</v>
          </cell>
          <cell r="E175" t="str">
            <v>HERNANDEZ</v>
          </cell>
          <cell r="F175" t="str">
            <v>JORGE</v>
          </cell>
          <cell r="G175" t="str">
            <v>MARIO</v>
          </cell>
          <cell r="H175" t="str">
            <v>JORGE MARIO GARCIA HERNANDEZ</v>
          </cell>
          <cell r="I175"/>
          <cell r="J175">
            <v>3016249649</v>
          </cell>
          <cell r="K175" t="str">
            <v>homagaher42300@gmail.com</v>
          </cell>
          <cell r="L175" t="str">
            <v>CALLE 29 # 21A1-24 LOS LAURELES</v>
          </cell>
          <cell r="M175" t="str">
            <v>OPERARIO- (LECTURA Y REPARTO)</v>
          </cell>
          <cell r="N175" t="str">
            <v>01</v>
          </cell>
          <cell r="O175">
            <v>487</v>
          </cell>
          <cell r="P175">
            <v>1150932</v>
          </cell>
          <cell r="Q175"/>
          <cell r="R175" t="str">
            <v>116500099407</v>
          </cell>
          <cell r="S175" t="str">
            <v>AHORROS</v>
          </cell>
          <cell r="T175" t="str">
            <v>Davivienda</v>
          </cell>
          <cell r="U175" t="str">
            <v>4.35</v>
          </cell>
          <cell r="V175" t="str">
            <v>SALUD TOTAL</v>
          </cell>
          <cell r="W175" t="str">
            <v>SURA</v>
          </cell>
          <cell r="X175" t="str">
            <v>COLPENSIONES</v>
          </cell>
          <cell r="Y175" t="str">
            <v>CAJAMAG</v>
          </cell>
          <cell r="Z175" t="str">
            <v>PROTECCION</v>
          </cell>
          <cell r="AA175">
            <v>44075</v>
          </cell>
          <cell r="AB175">
            <v>44377</v>
          </cell>
          <cell r="AC175">
            <v>-98</v>
          </cell>
          <cell r="AD175" t="str">
            <v>ACUEDUCTO Y ALC</v>
          </cell>
          <cell r="AE175" t="str">
            <v>TRABAJADOR OFICIAL</v>
          </cell>
          <cell r="AF175" t="str">
            <v>SUBGERENCIA GESTION COMERCIAL Y SERVICIO AL CIUDADANO</v>
          </cell>
          <cell r="AG175" t="str">
            <v>N-A</v>
          </cell>
        </row>
        <row r="176">
          <cell r="C176">
            <v>79673037</v>
          </cell>
          <cell r="D176" t="str">
            <v>PARDO</v>
          </cell>
          <cell r="E176" t="str">
            <v>ANTOLINEZ</v>
          </cell>
          <cell r="F176" t="str">
            <v>JORGE</v>
          </cell>
          <cell r="G176" t="str">
            <v>LUIS</v>
          </cell>
          <cell r="H176" t="str">
            <v>JORGE LUIS PARDO ANTOLINEZ</v>
          </cell>
          <cell r="I176"/>
          <cell r="J176">
            <v>3156248239</v>
          </cell>
          <cell r="K176" t="str">
            <v>jorgepardoantolinez@gmail.com</v>
          </cell>
          <cell r="L176" t="str">
            <v>KILOMETRO7 GAIRA (FINCA LA FALUTA)</v>
          </cell>
          <cell r="M176" t="str">
            <v>OPERARIO - DISTRIBUCIÓN</v>
          </cell>
          <cell r="N176" t="str">
            <v>02</v>
          </cell>
          <cell r="O176">
            <v>487</v>
          </cell>
          <cell r="P176">
            <v>1505801</v>
          </cell>
          <cell r="Q176"/>
          <cell r="R176" t="str">
            <v>78152647068</v>
          </cell>
          <cell r="S176" t="str">
            <v>AHORROS</v>
          </cell>
          <cell r="T176" t="str">
            <v>BANCOLOMBIA</v>
          </cell>
          <cell r="U176" t="str">
            <v>4.35</v>
          </cell>
          <cell r="V176" t="str">
            <v>SALUD TOTAL</v>
          </cell>
          <cell r="W176" t="str">
            <v>SURA</v>
          </cell>
          <cell r="X176" t="str">
            <v>PROTECCION</v>
          </cell>
          <cell r="Y176" t="str">
            <v>CAJAMAG</v>
          </cell>
          <cell r="Z176" t="str">
            <v>PROTECCION</v>
          </cell>
          <cell r="AA176">
            <v>44075</v>
          </cell>
          <cell r="AB176">
            <v>44377</v>
          </cell>
          <cell r="AC176">
            <v>-98</v>
          </cell>
          <cell r="AD176" t="str">
            <v>ACUEDUCTO Y ALC</v>
          </cell>
          <cell r="AE176" t="str">
            <v>TRABAJADOR OFICIAL</v>
          </cell>
          <cell r="AF176" t="str">
            <v xml:space="preserve">SUBGERENCIA ACUEDUCTO Y ALCANTARILLADO </v>
          </cell>
          <cell r="AG176" t="str">
            <v>DIRECCION DE ACUEDUCTO</v>
          </cell>
        </row>
        <row r="177">
          <cell r="C177">
            <v>4978457</v>
          </cell>
          <cell r="D177" t="str">
            <v>MELENDEZ</v>
          </cell>
          <cell r="E177" t="str">
            <v>BARROS</v>
          </cell>
          <cell r="F177" t="str">
            <v>JORGE</v>
          </cell>
          <cell r="G177" t="str">
            <v>LUIS</v>
          </cell>
          <cell r="H177" t="str">
            <v>JORGE LUIS MELENDEZ BARROS</v>
          </cell>
          <cell r="I177"/>
          <cell r="J177">
            <v>3008618935</v>
          </cell>
          <cell r="K177" t="str">
            <v>jorgemelendez.1002@gmail.com</v>
          </cell>
          <cell r="L177" t="str">
            <v>CALLE 46B #-65-6 APTO-402-PISO 4 TORRE4- PARQUE DE BOLIVAR ETAPA 3</v>
          </cell>
          <cell r="M177" t="str">
            <v>OPERARIO - DISTRIBUCIÓN</v>
          </cell>
          <cell r="N177" t="str">
            <v>02</v>
          </cell>
          <cell r="O177">
            <v>487</v>
          </cell>
          <cell r="P177">
            <v>1505801</v>
          </cell>
          <cell r="Q177"/>
          <cell r="R177" t="str">
            <v>117370074942</v>
          </cell>
          <cell r="S177" t="str">
            <v>AHORROS</v>
          </cell>
          <cell r="T177" t="str">
            <v>Davivienda</v>
          </cell>
          <cell r="U177" t="str">
            <v>4.35</v>
          </cell>
          <cell r="V177" t="str">
            <v>SANITAS</v>
          </cell>
          <cell r="W177" t="str">
            <v>SURA</v>
          </cell>
          <cell r="X177" t="str">
            <v>COLPENSIONES</v>
          </cell>
          <cell r="Y177" t="str">
            <v>CAJAMAG</v>
          </cell>
          <cell r="Z177" t="str">
            <v>PROTECCION</v>
          </cell>
          <cell r="AA177">
            <v>44075</v>
          </cell>
          <cell r="AB177">
            <v>44377</v>
          </cell>
          <cell r="AC177">
            <v>-98</v>
          </cell>
          <cell r="AD177" t="str">
            <v>ACUEDUCTO Y ALC</v>
          </cell>
          <cell r="AE177" t="str">
            <v>TRABAJADOR OFICIAL</v>
          </cell>
          <cell r="AF177" t="str">
            <v xml:space="preserve">SUBGERENCIA ACUEDUCTO Y ALCANTARILLADO </v>
          </cell>
          <cell r="AG177" t="str">
            <v>DIRECCION DE ACUEDUCTO</v>
          </cell>
        </row>
        <row r="178">
          <cell r="C178">
            <v>84452653</v>
          </cell>
          <cell r="D178" t="str">
            <v>TEJEDA</v>
          </cell>
          <cell r="E178" t="str">
            <v>RICO</v>
          </cell>
          <cell r="F178" t="str">
            <v>JORGE</v>
          </cell>
          <cell r="G178" t="str">
            <v>ELIECER</v>
          </cell>
          <cell r="H178" t="str">
            <v>JORGE ELIECER TEJEDA RICO</v>
          </cell>
          <cell r="I178"/>
          <cell r="J178">
            <v>3004794721</v>
          </cell>
          <cell r="K178" t="str">
            <v>jorgeteje1982@gmail.com</v>
          </cell>
          <cell r="L178" t="str">
            <v>MANZA 3- CS 327- CIUDAD EQUIDAD</v>
          </cell>
          <cell r="M178" t="str">
            <v>OPERARIO- (LECTURA Y REPARTO)</v>
          </cell>
          <cell r="N178" t="str">
            <v>01</v>
          </cell>
          <cell r="O178">
            <v>487</v>
          </cell>
          <cell r="P178">
            <v>1150932</v>
          </cell>
          <cell r="Q178"/>
          <cell r="R178">
            <v>439204116</v>
          </cell>
          <cell r="S178" t="str">
            <v>AHORROS</v>
          </cell>
          <cell r="T178" t="str">
            <v>Banco de Bogotá</v>
          </cell>
          <cell r="U178" t="str">
            <v>4.35</v>
          </cell>
          <cell r="V178" t="str">
            <v>FAMISANAR</v>
          </cell>
          <cell r="W178" t="str">
            <v>SURA</v>
          </cell>
          <cell r="X178" t="str">
            <v>PORVENIR</v>
          </cell>
          <cell r="Y178" t="str">
            <v>CAJAMAG</v>
          </cell>
          <cell r="Z178" t="str">
            <v>PROTECCION</v>
          </cell>
          <cell r="AA178">
            <v>44075</v>
          </cell>
          <cell r="AB178">
            <v>44377</v>
          </cell>
          <cell r="AC178">
            <v>-98</v>
          </cell>
          <cell r="AD178" t="str">
            <v>ACUEDUCTO Y ALC</v>
          </cell>
          <cell r="AE178" t="str">
            <v>TRABAJADOR OFICIAL</v>
          </cell>
          <cell r="AF178" t="str">
            <v>SUBGERENCIA GESTION COMERCIAL Y SERVICIO AL CIUDADANO</v>
          </cell>
          <cell r="AG178" t="str">
            <v>N-A</v>
          </cell>
        </row>
        <row r="179">
          <cell r="C179">
            <v>1124405816</v>
          </cell>
          <cell r="D179" t="str">
            <v>CORONADO</v>
          </cell>
          <cell r="E179" t="str">
            <v>BECERRA</v>
          </cell>
          <cell r="F179" t="str">
            <v>JONATHAN</v>
          </cell>
          <cell r="G179" t="str">
            <v>DE JESUS</v>
          </cell>
          <cell r="H179" t="str">
            <v>JONATHAN DE JESUS CORONADO BECERRA</v>
          </cell>
          <cell r="I179"/>
          <cell r="J179">
            <v>3123978439</v>
          </cell>
          <cell r="K179" t="str">
            <v>jonathandejesuscoronado@gmail.com</v>
          </cell>
          <cell r="L179" t="str">
            <v>CARRERA 6 A # 29-30 APTO 2 MANZANARES</v>
          </cell>
          <cell r="M179" t="str">
            <v>OPERARIO- ( MICROMEDICIÓN )</v>
          </cell>
          <cell r="N179" t="str">
            <v>01</v>
          </cell>
          <cell r="O179">
            <v>487</v>
          </cell>
          <cell r="P179">
            <v>1150932</v>
          </cell>
          <cell r="Q179">
            <v>200000</v>
          </cell>
          <cell r="R179">
            <v>235222445</v>
          </cell>
          <cell r="S179" t="str">
            <v>AHORROS</v>
          </cell>
          <cell r="T179" t="str">
            <v>Banco de Bogotá</v>
          </cell>
          <cell r="U179" t="str">
            <v>4.35</v>
          </cell>
          <cell r="V179" t="str">
            <v>SANITAS</v>
          </cell>
          <cell r="W179" t="str">
            <v>SURA</v>
          </cell>
          <cell r="X179" t="str">
            <v>PORVENIR</v>
          </cell>
          <cell r="Y179" t="str">
            <v>CAJAMAG</v>
          </cell>
          <cell r="Z179" t="str">
            <v>PROTECCION</v>
          </cell>
          <cell r="AA179">
            <v>44075</v>
          </cell>
          <cell r="AB179">
            <v>44377</v>
          </cell>
          <cell r="AC179">
            <v>-98</v>
          </cell>
          <cell r="AD179" t="str">
            <v>ACUEDUCTO Y ALC</v>
          </cell>
          <cell r="AE179" t="str">
            <v>TRABAJADOR OFICIAL</v>
          </cell>
          <cell r="AF179" t="str">
            <v>SUBGERENCIA GESTION COMERCIAL Y SERVICIO AL CIUDADANO</v>
          </cell>
          <cell r="AG179" t="str">
            <v>N-A</v>
          </cell>
        </row>
        <row r="180">
          <cell r="C180">
            <v>84459633</v>
          </cell>
          <cell r="D180" t="str">
            <v>CHAMORRO</v>
          </cell>
          <cell r="E180" t="str">
            <v>LLANES</v>
          </cell>
          <cell r="F180" t="str">
            <v>JOHN</v>
          </cell>
          <cell r="G180" t="str">
            <v>HENRY</v>
          </cell>
          <cell r="H180" t="str">
            <v>JOHN HENRY CHAMORRO LLANES</v>
          </cell>
          <cell r="I180"/>
          <cell r="J180">
            <v>3012003432</v>
          </cell>
          <cell r="K180" t="str">
            <v>JOHYORE0314@GMAIL.COM</v>
          </cell>
          <cell r="L180" t="str">
            <v>CARRERA 7 #489- PESCAITO</v>
          </cell>
          <cell r="M180" t="str">
            <v>OPERARIO - (OFICIAL DE REDES)</v>
          </cell>
          <cell r="N180" t="str">
            <v>02</v>
          </cell>
          <cell r="O180">
            <v>487</v>
          </cell>
          <cell r="P180">
            <v>1505801</v>
          </cell>
          <cell r="Q180"/>
          <cell r="R180" t="str">
            <v>51600000152</v>
          </cell>
          <cell r="S180" t="str">
            <v>AHORROS</v>
          </cell>
          <cell r="T180" t="str">
            <v>BANCOLOMBIA</v>
          </cell>
          <cell r="U180" t="str">
            <v>4.35</v>
          </cell>
          <cell r="V180" t="str">
            <v>MUTUAL SER</v>
          </cell>
          <cell r="W180" t="str">
            <v>SURA</v>
          </cell>
          <cell r="X180" t="str">
            <v>PORVENIR</v>
          </cell>
          <cell r="Y180" t="str">
            <v>CAJAMAG</v>
          </cell>
          <cell r="Z180" t="str">
            <v>PROTECCION</v>
          </cell>
          <cell r="AA180">
            <v>44075</v>
          </cell>
          <cell r="AB180">
            <v>44377</v>
          </cell>
          <cell r="AC180">
            <v>-98</v>
          </cell>
          <cell r="AD180" t="str">
            <v>ACUEDUCTO Y ALC</v>
          </cell>
          <cell r="AE180" t="str">
            <v>TRABAJADOR OFICIAL</v>
          </cell>
          <cell r="AF180" t="str">
            <v xml:space="preserve">SUBGERENCIA ACUEDUCTO Y ALCANTARILLADO </v>
          </cell>
          <cell r="AG180" t="str">
            <v>DIRECCION DE ACUEDUCTO</v>
          </cell>
        </row>
        <row r="181">
          <cell r="C181">
            <v>1066518429</v>
          </cell>
          <cell r="D181" t="str">
            <v>HERRERA</v>
          </cell>
          <cell r="E181" t="str">
            <v>MARTINEZ</v>
          </cell>
          <cell r="F181" t="str">
            <v>CARLOS</v>
          </cell>
          <cell r="G181" t="str">
            <v>JERONIMO</v>
          </cell>
          <cell r="H181" t="str">
            <v>CARLOS JERONIMO HERRERA MARTINEZ</v>
          </cell>
          <cell r="I181"/>
          <cell r="J181">
            <v>3226853821</v>
          </cell>
          <cell r="K181" t="str">
            <v>rosalbina.262015@hotmail.com</v>
          </cell>
          <cell r="L181" t="str">
            <v>MANZANA 5 CASA 1 CANTILITO</v>
          </cell>
          <cell r="M181" t="str">
            <v>OPERARIO - REDES</v>
          </cell>
          <cell r="N181" t="str">
            <v>03</v>
          </cell>
          <cell r="O181">
            <v>487</v>
          </cell>
          <cell r="P181">
            <v>1795532</v>
          </cell>
          <cell r="Q181"/>
          <cell r="R181" t="str">
            <v>0550488404806694</v>
          </cell>
          <cell r="S181" t="str">
            <v>AHORROS</v>
          </cell>
          <cell r="T181" t="str">
            <v>Davivienda</v>
          </cell>
          <cell r="U181" t="str">
            <v>4.35</v>
          </cell>
          <cell r="V181" t="str">
            <v xml:space="preserve">NUEVA E.P.S </v>
          </cell>
          <cell r="W181" t="str">
            <v>SURA</v>
          </cell>
          <cell r="X181" t="str">
            <v>PORVENIR</v>
          </cell>
          <cell r="Y181" t="str">
            <v>CAJAMAG</v>
          </cell>
          <cell r="Z181" t="str">
            <v>PROTECCION</v>
          </cell>
          <cell r="AA181">
            <v>44075</v>
          </cell>
          <cell r="AB181">
            <v>44377</v>
          </cell>
          <cell r="AC181">
            <v>-98</v>
          </cell>
          <cell r="AD181" t="str">
            <v>ACUEDUCTO Y ALC</v>
          </cell>
          <cell r="AE181" t="str">
            <v>TRABAJADOR OFICIAL</v>
          </cell>
          <cell r="AF181" t="str">
            <v xml:space="preserve">SUBGERENCIA ACUEDUCTO Y ALCANTARILLADO </v>
          </cell>
          <cell r="AG181" t="str">
            <v>DIRECCION DE ACUEDUCTO</v>
          </cell>
        </row>
        <row r="182">
          <cell r="C182">
            <v>36669795</v>
          </cell>
          <cell r="D182" t="str">
            <v>DIAZGRANADOS</v>
          </cell>
          <cell r="E182" t="str">
            <v>USCATEGUI</v>
          </cell>
          <cell r="F182" t="str">
            <v>JOHANA</v>
          </cell>
          <cell r="G182" t="str">
            <v>MARIA</v>
          </cell>
          <cell r="H182" t="str">
            <v>JOHANA MARIA DIAZGRANADOS USCATEGUI</v>
          </cell>
          <cell r="I182"/>
          <cell r="J182">
            <v>3046289219</v>
          </cell>
          <cell r="K182" t="str">
            <v>jomadius@gmail.com</v>
          </cell>
          <cell r="L182" t="str">
            <v>CALLE 26 #19B1-30 URB LOS CERROS</v>
          </cell>
          <cell r="M182" t="str">
            <v>AUXILIAR ADMINISTRATIVO</v>
          </cell>
          <cell r="N182" t="str">
            <v>03</v>
          </cell>
          <cell r="O182">
            <v>407</v>
          </cell>
          <cell r="P182">
            <v>1795532</v>
          </cell>
          <cell r="Q182"/>
          <cell r="R182" t="str">
            <v>518158670</v>
          </cell>
          <cell r="S182" t="str">
            <v>AHORROS</v>
          </cell>
          <cell r="T182" t="str">
            <v>BBVA</v>
          </cell>
          <cell r="U182" t="str">
            <v>2.436</v>
          </cell>
          <cell r="V182" t="str">
            <v>SANITAS</v>
          </cell>
          <cell r="W182" t="str">
            <v>SURA</v>
          </cell>
          <cell r="X182" t="str">
            <v>PROTECCION</v>
          </cell>
          <cell r="Y182" t="str">
            <v>CAJAMAG</v>
          </cell>
          <cell r="Z182" t="str">
            <v>PROTECCION</v>
          </cell>
          <cell r="AA182">
            <v>44075</v>
          </cell>
          <cell r="AB182">
            <v>44377</v>
          </cell>
          <cell r="AC182">
            <v>-98</v>
          </cell>
          <cell r="AD182" t="str">
            <v>CENTRAL</v>
          </cell>
          <cell r="AE182" t="str">
            <v>TRABAJADOR OFICIAL</v>
          </cell>
          <cell r="AF182" t="str">
            <v>SUBGERENCIA OPERACIÓN DE OTROS SERVICIOS</v>
          </cell>
          <cell r="AG182" t="str">
            <v>DIRECCION DE ASEO Y APROVECHAMIENTO</v>
          </cell>
        </row>
        <row r="183">
          <cell r="C183">
            <v>1082845388</v>
          </cell>
          <cell r="D183" t="str">
            <v>GUTIERREZ</v>
          </cell>
          <cell r="E183" t="str">
            <v>MONTERROSA</v>
          </cell>
          <cell r="F183" t="str">
            <v>JOHAN</v>
          </cell>
          <cell r="G183" t="str">
            <v>CARLOS</v>
          </cell>
          <cell r="H183" t="str">
            <v>JOHAN CARLOS GUTIERREZ MONTERROSA</v>
          </cell>
          <cell r="I183"/>
          <cell r="J183">
            <v>3012338274</v>
          </cell>
          <cell r="K183" t="str">
            <v>johanguti@gmail.com</v>
          </cell>
          <cell r="L183" t="str">
            <v>MANZANA J1 CASA 6 APTO 03 CONCEPCIÓN 3</v>
          </cell>
          <cell r="M183" t="str">
            <v>PROFESIONAL ESPECIALIZADO</v>
          </cell>
          <cell r="N183" t="str">
            <v>03</v>
          </cell>
          <cell r="O183">
            <v>222</v>
          </cell>
          <cell r="P183">
            <v>4236928</v>
          </cell>
          <cell r="Q183"/>
          <cell r="R183" t="str">
            <v>51714859505</v>
          </cell>
          <cell r="S183" t="str">
            <v>AHORROS</v>
          </cell>
          <cell r="T183" t="str">
            <v>BANCOLOMBIA</v>
          </cell>
          <cell r="U183" t="str">
            <v>4.35</v>
          </cell>
          <cell r="V183" t="str">
            <v>SANITAS</v>
          </cell>
          <cell r="W183" t="str">
            <v>SURA</v>
          </cell>
          <cell r="X183" t="str">
            <v>PORVENIR</v>
          </cell>
          <cell r="Y183" t="str">
            <v>CAJAMAG</v>
          </cell>
          <cell r="Z183" t="str">
            <v>PROTECCION</v>
          </cell>
          <cell r="AA183">
            <v>44075</v>
          </cell>
          <cell r="AB183">
            <v>44377</v>
          </cell>
          <cell r="AC183">
            <v>-98</v>
          </cell>
          <cell r="AD183" t="str">
            <v>ACUEDUCTO Y ALC</v>
          </cell>
          <cell r="AE183" t="str">
            <v>TRABAJADOR OFICIAL</v>
          </cell>
          <cell r="AF183" t="str">
            <v>SUBGERENCIA PROYECTOS Y SOSTENIBILIDAD</v>
          </cell>
          <cell r="AG183" t="str">
            <v>N-A</v>
          </cell>
        </row>
        <row r="184">
          <cell r="C184">
            <v>1082950064</v>
          </cell>
          <cell r="D184" t="str">
            <v>JIMENEZ</v>
          </cell>
          <cell r="E184" t="str">
            <v>DE LA ROSA</v>
          </cell>
          <cell r="F184" t="str">
            <v>JHON</v>
          </cell>
          <cell r="G184" t="str">
            <v>SNEIDER</v>
          </cell>
          <cell r="H184" t="str">
            <v>JHON SNEIDER JIMENEZ DE LA ROSA</v>
          </cell>
          <cell r="I184"/>
          <cell r="J184">
            <v>3206843301</v>
          </cell>
          <cell r="K184" t="str">
            <v>ingjhonjimenez12@gmail.com</v>
          </cell>
          <cell r="L184" t="str">
            <v>MANZANA C CASA 19 VILLA DEL MAR</v>
          </cell>
          <cell r="M184" t="str">
            <v>PROFESIONAL UNIVERSITARIO</v>
          </cell>
          <cell r="N184" t="str">
            <v>02</v>
          </cell>
          <cell r="O184">
            <v>219</v>
          </cell>
          <cell r="P184">
            <v>3475432</v>
          </cell>
          <cell r="Q184"/>
          <cell r="R184" t="str">
            <v>78142317787</v>
          </cell>
          <cell r="S184" t="str">
            <v>AHORROS</v>
          </cell>
          <cell r="T184" t="str">
            <v>BANCOLOMBIA</v>
          </cell>
          <cell r="U184" t="str">
            <v>4.35</v>
          </cell>
          <cell r="V184" t="str">
            <v>SALUD TOTAL</v>
          </cell>
          <cell r="W184" t="str">
            <v>SURA</v>
          </cell>
          <cell r="X184" t="str">
            <v>PROTECCION</v>
          </cell>
          <cell r="Y184" t="str">
            <v>CAJAMAG</v>
          </cell>
          <cell r="Z184" t="str">
            <v>PROTECCION</v>
          </cell>
          <cell r="AA184">
            <v>44075</v>
          </cell>
          <cell r="AB184">
            <v>44377</v>
          </cell>
          <cell r="AC184">
            <v>-98</v>
          </cell>
          <cell r="AD184" t="str">
            <v>ACUEDUCTO Y ALC</v>
          </cell>
          <cell r="AE184" t="str">
            <v>TRABAJADOR OFICIAL</v>
          </cell>
          <cell r="AF184" t="str">
            <v>SUBGERENCIA PROYECTOS Y SOSTENIBILIDAD</v>
          </cell>
          <cell r="AG184" t="str">
            <v>N-A</v>
          </cell>
        </row>
        <row r="185">
          <cell r="C185">
            <v>7143685</v>
          </cell>
          <cell r="D185" t="str">
            <v>ATENCIO</v>
          </cell>
          <cell r="E185" t="str">
            <v>MENDOZA</v>
          </cell>
          <cell r="F185" t="str">
            <v>JHON</v>
          </cell>
          <cell r="G185" t="str">
            <v>ENRIQUE</v>
          </cell>
          <cell r="H185" t="str">
            <v>JHON ENRIQUE ATENCIO MENDOZA</v>
          </cell>
          <cell r="I185"/>
          <cell r="J185">
            <v>3215421980</v>
          </cell>
          <cell r="K185" t="str">
            <v>jhonatencio@oulook.com</v>
          </cell>
          <cell r="L185" t="str">
            <v>CLLE 37 # 70-76 11 DE NOVIEMBRE</v>
          </cell>
          <cell r="M185" t="str">
            <v>CONDUCTOR</v>
          </cell>
          <cell r="N185" t="str">
            <v>01</v>
          </cell>
          <cell r="O185">
            <v>487</v>
          </cell>
          <cell r="P185">
            <v>1795532</v>
          </cell>
          <cell r="Q185"/>
          <cell r="R185" t="str">
            <v>255148082</v>
          </cell>
          <cell r="S185" t="str">
            <v>AHORROS</v>
          </cell>
          <cell r="T185" t="str">
            <v>BBVA</v>
          </cell>
          <cell r="U185" t="str">
            <v>4.35</v>
          </cell>
          <cell r="V185" t="str">
            <v>EPS COOSALUD</v>
          </cell>
          <cell r="W185" t="str">
            <v>SURA</v>
          </cell>
          <cell r="X185" t="str">
            <v>COLPENSIONES</v>
          </cell>
          <cell r="Y185" t="str">
            <v>CAJAMAG</v>
          </cell>
          <cell r="Z185" t="str">
            <v>PROTECCION</v>
          </cell>
          <cell r="AA185">
            <v>44075</v>
          </cell>
          <cell r="AB185">
            <v>44377</v>
          </cell>
          <cell r="AC185">
            <v>-98</v>
          </cell>
          <cell r="AD185" t="str">
            <v>CENTRAL</v>
          </cell>
          <cell r="AE185" t="str">
            <v>TRABAJADOR OFICIAL</v>
          </cell>
          <cell r="AF185" t="str">
            <v>SUBGERENCIA OPERACIÓN DE OTROS SERVICIOS</v>
          </cell>
          <cell r="AG185" t="str">
            <v>DIRECCION ACTIVIDADES COMPLEMENTARIAS Y SERVICIOS NO REGULADOS</v>
          </cell>
        </row>
        <row r="186">
          <cell r="C186">
            <v>1082982860</v>
          </cell>
          <cell r="D186" t="str">
            <v>PERAZA</v>
          </cell>
          <cell r="E186" t="str">
            <v>TORRES</v>
          </cell>
          <cell r="F186" t="str">
            <v>JESUS</v>
          </cell>
          <cell r="G186" t="str">
            <v>DAVID</v>
          </cell>
          <cell r="H186" t="str">
            <v>JESUS DAVID PERAZA TORRES</v>
          </cell>
          <cell r="I186"/>
          <cell r="J186">
            <v>3015486904</v>
          </cell>
          <cell r="K186" t="str">
            <v>jdpt.0006@gmail.com</v>
          </cell>
          <cell r="L186" t="str">
            <v>MZ8 CASA 166 VILLAS DE SANTA CRUZ</v>
          </cell>
          <cell r="M186" t="str">
            <v>PROFESIONAL UNIVERSITARIO</v>
          </cell>
          <cell r="N186" t="str">
            <v>01</v>
          </cell>
          <cell r="O186">
            <v>219</v>
          </cell>
          <cell r="P186">
            <v>2647587</v>
          </cell>
          <cell r="Q186"/>
          <cell r="R186" t="str">
            <v>19765473031</v>
          </cell>
          <cell r="S186" t="str">
            <v>AHORROS</v>
          </cell>
          <cell r="T186" t="str">
            <v>BANCOLOMBIA</v>
          </cell>
          <cell r="U186" t="str">
            <v>.522</v>
          </cell>
          <cell r="V186" t="str">
            <v>SANITAS</v>
          </cell>
          <cell r="W186" t="str">
            <v>SURA</v>
          </cell>
          <cell r="X186" t="str">
            <v>PROTECCION</v>
          </cell>
          <cell r="Y186" t="str">
            <v>CAJAMAG</v>
          </cell>
          <cell r="Z186" t="str">
            <v>PROTECCION</v>
          </cell>
          <cell r="AA186">
            <v>44075</v>
          </cell>
          <cell r="AB186">
            <v>44377</v>
          </cell>
          <cell r="AC186">
            <v>-98</v>
          </cell>
          <cell r="AD186" t="str">
            <v>ACUEDUCTO Y ALC</v>
          </cell>
          <cell r="AE186" t="str">
            <v>TRABAJADOR OFICIAL</v>
          </cell>
          <cell r="AF186" t="str">
            <v>OFICINA DE PLANEACION ESTRATEGICA Y GESTION REGULATORIA</v>
          </cell>
          <cell r="AG186" t="str">
            <v>N-A</v>
          </cell>
        </row>
        <row r="187">
          <cell r="C187">
            <v>84456973</v>
          </cell>
          <cell r="D187" t="str">
            <v>CUAO</v>
          </cell>
          <cell r="E187" t="str">
            <v>OROZCO</v>
          </cell>
          <cell r="F187" t="str">
            <v>JESUS</v>
          </cell>
          <cell r="G187" t="str">
            <v>ALFONSO</v>
          </cell>
          <cell r="H187" t="str">
            <v>JESUS ALFONSO CUAO OROZCO</v>
          </cell>
          <cell r="I187"/>
          <cell r="J187">
            <v>3013510843</v>
          </cell>
          <cell r="K187" t="str">
            <v>jesus.cuao.orozco@gmail.com</v>
          </cell>
          <cell r="L187" t="str">
            <v>CARRERA 34 C 6 A 24 ALTOS DE DELICIAS</v>
          </cell>
          <cell r="M187" t="str">
            <v>OPERARIO- ( MICROMEDICIÓN )</v>
          </cell>
          <cell r="N187" t="str">
            <v>01</v>
          </cell>
          <cell r="O187">
            <v>487</v>
          </cell>
          <cell r="P187">
            <v>1150932</v>
          </cell>
          <cell r="Q187">
            <v>200000</v>
          </cell>
          <cell r="R187">
            <v>221199284</v>
          </cell>
          <cell r="S187" t="str">
            <v>AHORROS</v>
          </cell>
          <cell r="T187" t="str">
            <v>Banco de Bogotá</v>
          </cell>
          <cell r="U187" t="str">
            <v>4.35</v>
          </cell>
          <cell r="V187" t="str">
            <v>MUTUAL SER</v>
          </cell>
          <cell r="W187" t="str">
            <v>SURA</v>
          </cell>
          <cell r="X187" t="str">
            <v>PROTECCION</v>
          </cell>
          <cell r="Y187" t="str">
            <v>CAJAMAG</v>
          </cell>
          <cell r="Z187" t="str">
            <v>PROTECCION</v>
          </cell>
          <cell r="AA187">
            <v>44075</v>
          </cell>
          <cell r="AB187">
            <v>44377</v>
          </cell>
          <cell r="AC187">
            <v>-98</v>
          </cell>
          <cell r="AD187" t="str">
            <v>ACUEDUCTO Y ALC</v>
          </cell>
          <cell r="AE187" t="str">
            <v>TRABAJADOR OFICIAL</v>
          </cell>
          <cell r="AF187" t="str">
            <v>SUBGERENCIA GESTION COMERCIAL Y SERVICIO AL CIUDADANO</v>
          </cell>
          <cell r="AG187" t="str">
            <v>N-A</v>
          </cell>
        </row>
        <row r="188">
          <cell r="C188">
            <v>72128711</v>
          </cell>
          <cell r="D188" t="str">
            <v>GONZALEZ</v>
          </cell>
          <cell r="E188" t="str">
            <v>CORONELL</v>
          </cell>
          <cell r="F188" t="str">
            <v>JESUS</v>
          </cell>
          <cell r="G188"/>
          <cell r="H188" t="str">
            <v>JESUS GONZALEZ CORONELL</v>
          </cell>
          <cell r="I188"/>
          <cell r="J188">
            <v>3192206683</v>
          </cell>
          <cell r="K188" t="str">
            <v>jesusgonzalezcoronel12@gmail.com</v>
          </cell>
          <cell r="L188" t="str">
            <v>CL 27 CRA 66 27B 15 LA ESMERALDA</v>
          </cell>
          <cell r="M188" t="str">
            <v>OPERARIO BOMBEO (OPERARIOS)</v>
          </cell>
          <cell r="N188" t="str">
            <v>02</v>
          </cell>
          <cell r="O188">
            <v>487</v>
          </cell>
          <cell r="P188">
            <v>1505801</v>
          </cell>
          <cell r="Q188"/>
          <cell r="R188" t="str">
            <v>116000647713</v>
          </cell>
          <cell r="S188" t="str">
            <v>AHORROS</v>
          </cell>
          <cell r="T188" t="str">
            <v>Davivienda</v>
          </cell>
          <cell r="U188" t="str">
            <v>4.35</v>
          </cell>
          <cell r="V188" t="str">
            <v>SALUD TOTAL</v>
          </cell>
          <cell r="W188" t="str">
            <v>SURA</v>
          </cell>
          <cell r="X188" t="str">
            <v>PORVENIR</v>
          </cell>
          <cell r="Y188" t="str">
            <v>CAJAMAG</v>
          </cell>
          <cell r="Z188" t="str">
            <v>PROTECCION</v>
          </cell>
          <cell r="AA188">
            <v>44075</v>
          </cell>
          <cell r="AB188">
            <v>44377</v>
          </cell>
          <cell r="AC188">
            <v>-98</v>
          </cell>
          <cell r="AD188" t="str">
            <v>ACUEDUCTO Y ALC</v>
          </cell>
          <cell r="AE188" t="str">
            <v>TRABAJADOR OFICIAL</v>
          </cell>
          <cell r="AF188" t="str">
            <v xml:space="preserve">SUBGERENCIA ACUEDUCTO Y ALCANTARILLADO </v>
          </cell>
          <cell r="AG188" t="str">
            <v>DIRECCION DE OPERACIONES</v>
          </cell>
        </row>
        <row r="189">
          <cell r="C189">
            <v>77182552</v>
          </cell>
          <cell r="D189" t="str">
            <v>NIEBLES</v>
          </cell>
          <cell r="E189" t="str">
            <v>OLIVEROS</v>
          </cell>
          <cell r="F189" t="str">
            <v>JESITH</v>
          </cell>
          <cell r="G189"/>
          <cell r="H189" t="str">
            <v>JESITH NIEBLES OLIVEROS</v>
          </cell>
          <cell r="I189"/>
          <cell r="J189">
            <v>3185509508</v>
          </cell>
          <cell r="K189" t="str">
            <v>nieblesjesith@gmail.com</v>
          </cell>
          <cell r="L189" t="str">
            <v>MANZANA 2 CASA 12 URBANIZACIÓN EL CISNE</v>
          </cell>
          <cell r="M189" t="str">
            <v>OPERARIO SUPERVISOR</v>
          </cell>
          <cell r="N189" t="str">
            <v>03</v>
          </cell>
          <cell r="O189">
            <v>487</v>
          </cell>
          <cell r="P189">
            <v>1795532</v>
          </cell>
          <cell r="Q189">
            <v>200000</v>
          </cell>
          <cell r="R189">
            <v>564758084</v>
          </cell>
          <cell r="S189" t="str">
            <v>AHORROS</v>
          </cell>
          <cell r="T189" t="str">
            <v>Banco de Bogotá</v>
          </cell>
          <cell r="U189" t="str">
            <v>4.35</v>
          </cell>
          <cell r="V189" t="str">
            <v>SALUD TOTAL</v>
          </cell>
          <cell r="W189" t="str">
            <v>SURA</v>
          </cell>
          <cell r="X189" t="str">
            <v>PORVENIR</v>
          </cell>
          <cell r="Y189" t="str">
            <v>CAJAMAG</v>
          </cell>
          <cell r="Z189" t="str">
            <v>PROTECCION</v>
          </cell>
          <cell r="AA189">
            <v>44075</v>
          </cell>
          <cell r="AB189">
            <v>44377</v>
          </cell>
          <cell r="AC189">
            <v>-98</v>
          </cell>
          <cell r="AD189" t="str">
            <v>ACUEDUCTO Y ALC</v>
          </cell>
          <cell r="AE189" t="str">
            <v>TRABAJADOR OFICIAL</v>
          </cell>
          <cell r="AF189" t="str">
            <v>SUBGERENCIA GESTION COMERCIAL Y SERVICIO AL CIUDADANO</v>
          </cell>
          <cell r="AG189" t="str">
            <v>N-A</v>
          </cell>
        </row>
        <row r="190">
          <cell r="C190">
            <v>1082951862</v>
          </cell>
          <cell r="D190" t="str">
            <v>DE LA HOZ</v>
          </cell>
          <cell r="E190" t="str">
            <v>TRIVIÑO</v>
          </cell>
          <cell r="F190" t="str">
            <v>JEFFERSON</v>
          </cell>
          <cell r="G190" t="str">
            <v>JESUS</v>
          </cell>
          <cell r="H190" t="str">
            <v>JEFFERSON JESUS DE LA HOZ TRIVIÑO</v>
          </cell>
          <cell r="I190"/>
          <cell r="J190">
            <v>3106144380</v>
          </cell>
          <cell r="K190" t="str">
            <v>jdelahoztrivino@gmail.com</v>
          </cell>
          <cell r="L190" t="str">
            <v>CALLE 39 # 15-25 MARIA EUGENIA</v>
          </cell>
          <cell r="M190" t="str">
            <v>OPERARIO - PRIORIZADOR ALCANTARRILLADO</v>
          </cell>
          <cell r="N190" t="str">
            <v>02</v>
          </cell>
          <cell r="O190">
            <v>487</v>
          </cell>
          <cell r="P190">
            <v>1505801</v>
          </cell>
          <cell r="Q190">
            <v>0</v>
          </cell>
          <cell r="R190" t="str">
            <v>0550117300064278</v>
          </cell>
          <cell r="S190" t="str">
            <v>AHORROS</v>
          </cell>
          <cell r="T190" t="str">
            <v>Davivienda</v>
          </cell>
          <cell r="U190" t="str">
            <v>4.35</v>
          </cell>
          <cell r="V190" t="str">
            <v>SALUD TOTAL</v>
          </cell>
          <cell r="W190" t="str">
            <v>SURA</v>
          </cell>
          <cell r="X190" t="str">
            <v>PORVENIR</v>
          </cell>
          <cell r="Y190" t="str">
            <v>CAJAMAG</v>
          </cell>
          <cell r="Z190" t="str">
            <v>PROTECCION</v>
          </cell>
          <cell r="AA190">
            <v>44075</v>
          </cell>
          <cell r="AB190">
            <v>44377</v>
          </cell>
          <cell r="AC190">
            <v>-98</v>
          </cell>
          <cell r="AD190" t="str">
            <v>ACUEDUCTO Y ALC</v>
          </cell>
          <cell r="AE190" t="str">
            <v>TRABAJADOR OFICIAL</v>
          </cell>
          <cell r="AF190" t="str">
            <v xml:space="preserve">SUBGERENCIA ACUEDUCTO Y ALCANTARILLADO </v>
          </cell>
          <cell r="AG190" t="str">
            <v>DIRECCION DE ALCANTARILLADO</v>
          </cell>
        </row>
        <row r="191">
          <cell r="C191">
            <v>12564588</v>
          </cell>
          <cell r="D191" t="str">
            <v>CABAS</v>
          </cell>
          <cell r="E191" t="str">
            <v>LABORDE</v>
          </cell>
          <cell r="F191" t="str">
            <v>JAVIER</v>
          </cell>
          <cell r="G191" t="str">
            <v>RAFAEL</v>
          </cell>
          <cell r="H191" t="str">
            <v>JAVIER RAFAEL CABAS LABORDE</v>
          </cell>
          <cell r="I191"/>
          <cell r="J191">
            <v>3174043646</v>
          </cell>
          <cell r="K191" t="str">
            <v>javiercabas1965@gmail.com</v>
          </cell>
          <cell r="L191" t="str">
            <v>CALLE 15 # 32A-08 APTO 1 GALICIA</v>
          </cell>
          <cell r="M191" t="str">
            <v>OPERARIO SUPERVISOR</v>
          </cell>
          <cell r="N191" t="str">
            <v>03</v>
          </cell>
          <cell r="O191">
            <v>487</v>
          </cell>
          <cell r="P191">
            <v>1795532</v>
          </cell>
          <cell r="Q191">
            <v>200000</v>
          </cell>
          <cell r="R191" t="str">
            <v>0550117000019713</v>
          </cell>
          <cell r="S191" t="str">
            <v>AHORROS</v>
          </cell>
          <cell r="T191" t="str">
            <v>Davivienda</v>
          </cell>
          <cell r="U191" t="str">
            <v>4.35</v>
          </cell>
          <cell r="V191" t="str">
            <v>SALUD TOTAL</v>
          </cell>
          <cell r="W191" t="str">
            <v>SURA</v>
          </cell>
          <cell r="X191" t="str">
            <v>COLPENSIONES</v>
          </cell>
          <cell r="Y191" t="str">
            <v>CAJAMAG</v>
          </cell>
          <cell r="Z191" t="str">
            <v>PROTECCION</v>
          </cell>
          <cell r="AA191">
            <v>44075</v>
          </cell>
          <cell r="AB191">
            <v>44377</v>
          </cell>
          <cell r="AC191">
            <v>-98</v>
          </cell>
          <cell r="AD191" t="str">
            <v>ACUEDUCTO Y ALC</v>
          </cell>
          <cell r="AE191" t="str">
            <v>TRABAJADOR OFICIAL</v>
          </cell>
          <cell r="AF191" t="str">
            <v>SUBGERENCIA GESTION COMERCIAL Y SERVICIO AL CIUDADANO</v>
          </cell>
          <cell r="AG191" t="str">
            <v>N-A</v>
          </cell>
        </row>
        <row r="192">
          <cell r="C192">
            <v>12554863</v>
          </cell>
          <cell r="D192" t="str">
            <v>PABON</v>
          </cell>
          <cell r="E192" t="str">
            <v>GONGORA</v>
          </cell>
          <cell r="F192" t="str">
            <v>JAVIER</v>
          </cell>
          <cell r="G192" t="str">
            <v>FLORENCIO</v>
          </cell>
          <cell r="H192" t="str">
            <v>JAVIER FLORENCIO PABON GONGORA</v>
          </cell>
          <cell r="I192"/>
          <cell r="J192">
            <v>3172637384</v>
          </cell>
          <cell r="K192" t="str">
            <v>javierpabon940@gmail.com</v>
          </cell>
          <cell r="L192" t="str">
            <v>CALLE 9B NO. 33-91 BASTIDAS</v>
          </cell>
          <cell r="M192" t="str">
            <v>OPERARIO- (LECTURA Y REPARTO)</v>
          </cell>
          <cell r="N192" t="str">
            <v>01</v>
          </cell>
          <cell r="O192">
            <v>487</v>
          </cell>
          <cell r="P192">
            <v>1150932</v>
          </cell>
          <cell r="Q192"/>
          <cell r="R192">
            <v>221199326</v>
          </cell>
          <cell r="S192" t="str">
            <v>AHORROS</v>
          </cell>
          <cell r="T192" t="str">
            <v>Banco de Bogotá</v>
          </cell>
          <cell r="U192" t="str">
            <v>4.35</v>
          </cell>
          <cell r="V192" t="str">
            <v>FAMISANAR</v>
          </cell>
          <cell r="W192" t="str">
            <v>SURA</v>
          </cell>
          <cell r="X192" t="str">
            <v>PROTECCION</v>
          </cell>
          <cell r="Y192" t="str">
            <v>CAJAMAG</v>
          </cell>
          <cell r="Z192" t="str">
            <v>PROTECCION</v>
          </cell>
          <cell r="AA192">
            <v>44075</v>
          </cell>
          <cell r="AB192">
            <v>44377</v>
          </cell>
          <cell r="AC192">
            <v>-98</v>
          </cell>
          <cell r="AD192" t="str">
            <v>ACUEDUCTO Y ALC</v>
          </cell>
          <cell r="AE192" t="str">
            <v>TRABAJADOR OFICIAL</v>
          </cell>
          <cell r="AF192" t="str">
            <v>SUBGERENCIA GESTION COMERCIAL Y SERVICIO AL CIUDADANO</v>
          </cell>
          <cell r="AG192" t="str">
            <v>N-A</v>
          </cell>
        </row>
        <row r="193">
          <cell r="C193">
            <v>85474131</v>
          </cell>
          <cell r="D193" t="str">
            <v>REQUENA</v>
          </cell>
          <cell r="E193" t="str">
            <v>PEREZ</v>
          </cell>
          <cell r="F193" t="str">
            <v>JAVIER</v>
          </cell>
          <cell r="G193" t="str">
            <v>ENRIQUE</v>
          </cell>
          <cell r="H193" t="str">
            <v>JAVIER ENRIQUE REQUENA PEREZ</v>
          </cell>
          <cell r="I193"/>
          <cell r="J193">
            <v>3116757466</v>
          </cell>
          <cell r="K193" t="str">
            <v>jrequena2456@hotmail.com</v>
          </cell>
          <cell r="L193" t="str">
            <v>CL 15 10 72 APTO 102 GAIRA</v>
          </cell>
          <cell r="M193" t="str">
            <v>OPERARIO ELECTROMECANICA - (OFICIALES)</v>
          </cell>
          <cell r="N193" t="str">
            <v>02</v>
          </cell>
          <cell r="O193">
            <v>487</v>
          </cell>
          <cell r="P193">
            <v>1505801</v>
          </cell>
          <cell r="Q193"/>
          <cell r="R193" t="str">
            <v>0570117370074710</v>
          </cell>
          <cell r="S193" t="str">
            <v>AHORROS</v>
          </cell>
          <cell r="T193" t="str">
            <v>Davivienda</v>
          </cell>
          <cell r="U193" t="str">
            <v>4.35</v>
          </cell>
          <cell r="V193" t="str">
            <v>SALUD TOTAL</v>
          </cell>
          <cell r="W193" t="str">
            <v>SURA</v>
          </cell>
          <cell r="X193" t="str">
            <v>PORVENIR</v>
          </cell>
          <cell r="Y193" t="str">
            <v>CAJAMAG</v>
          </cell>
          <cell r="Z193" t="str">
            <v>PROTECCION</v>
          </cell>
          <cell r="AA193">
            <v>44075</v>
          </cell>
          <cell r="AB193">
            <v>44377</v>
          </cell>
          <cell r="AC193">
            <v>-98</v>
          </cell>
          <cell r="AD193" t="str">
            <v>ACUEDUCTO Y ALC</v>
          </cell>
          <cell r="AE193" t="str">
            <v>TRABAJADOR OFICIAL</v>
          </cell>
          <cell r="AF193" t="str">
            <v xml:space="preserve">SUBGERENCIA ACUEDUCTO Y ALCANTARILLADO </v>
          </cell>
          <cell r="AG193" t="str">
            <v>DIRECCION DE OPERACIONES</v>
          </cell>
        </row>
        <row r="194">
          <cell r="C194">
            <v>1082960715</v>
          </cell>
          <cell r="D194" t="str">
            <v>FADUL</v>
          </cell>
          <cell r="E194" t="str">
            <v>CORREA</v>
          </cell>
          <cell r="F194" t="str">
            <v>JAIRO</v>
          </cell>
          <cell r="G194" t="str">
            <v>ELIAS</v>
          </cell>
          <cell r="H194" t="str">
            <v>JAIRO ELIAS FADUL CORREA</v>
          </cell>
          <cell r="I194"/>
          <cell r="J194">
            <v>3045236443</v>
          </cell>
          <cell r="K194" t="str">
            <v>jairoelias_200@hotmail.com</v>
          </cell>
          <cell r="L194" t="str">
            <v>CALLE 29 CR-1B -02 LOS COCOS</v>
          </cell>
          <cell r="M194" t="str">
            <v>OPERARIO - PRIORIZADOR</v>
          </cell>
          <cell r="N194" t="str">
            <v>02</v>
          </cell>
          <cell r="O194">
            <v>487</v>
          </cell>
          <cell r="P194">
            <v>1505801</v>
          </cell>
          <cell r="Q194">
            <v>200000</v>
          </cell>
          <cell r="R194" t="str">
            <v>116170074946</v>
          </cell>
          <cell r="S194" t="str">
            <v>AHORROS</v>
          </cell>
          <cell r="T194" t="str">
            <v>Davivienda</v>
          </cell>
          <cell r="U194" t="str">
            <v>4.35</v>
          </cell>
          <cell r="V194" t="str">
            <v xml:space="preserve">NUEVA E.P.S </v>
          </cell>
          <cell r="W194" t="str">
            <v>SURA</v>
          </cell>
          <cell r="X194" t="str">
            <v>PORVENIR</v>
          </cell>
          <cell r="Y194" t="str">
            <v>CAJAMAG</v>
          </cell>
          <cell r="Z194" t="str">
            <v>PROTECCION</v>
          </cell>
          <cell r="AA194">
            <v>44075</v>
          </cell>
          <cell r="AB194">
            <v>44377</v>
          </cell>
          <cell r="AC194">
            <v>-98</v>
          </cell>
          <cell r="AD194" t="str">
            <v>ACUEDUCTO Y ALC</v>
          </cell>
          <cell r="AE194" t="str">
            <v>TRABAJADOR OFICIAL</v>
          </cell>
          <cell r="AF194" t="str">
            <v xml:space="preserve">SUBGERENCIA ACUEDUCTO Y ALCANTARILLADO </v>
          </cell>
          <cell r="AG194" t="str">
            <v>DIRECCION DE ACUEDUCTO</v>
          </cell>
        </row>
        <row r="195">
          <cell r="C195">
            <v>7634133</v>
          </cell>
          <cell r="D195" t="str">
            <v>RUIZ</v>
          </cell>
          <cell r="E195" t="str">
            <v>HERNANDEZ</v>
          </cell>
          <cell r="F195" t="str">
            <v>JAIME</v>
          </cell>
          <cell r="G195" t="str">
            <v>MECIAS</v>
          </cell>
          <cell r="H195" t="str">
            <v>JAIME MECIAS RUIZ HERNANDEZ</v>
          </cell>
          <cell r="I195"/>
          <cell r="J195">
            <v>3195479157</v>
          </cell>
          <cell r="K195" t="str">
            <v>yimmymecias24@gmail.com</v>
          </cell>
          <cell r="L195" t="str">
            <v>CALLE 1D # 14A-19 SAN JORGE</v>
          </cell>
          <cell r="M195" t="str">
            <v>OPERARIO- PTAP (AYUDANTES)</v>
          </cell>
          <cell r="N195" t="str">
            <v>01</v>
          </cell>
          <cell r="O195">
            <v>487</v>
          </cell>
          <cell r="P195">
            <v>1150932</v>
          </cell>
          <cell r="Q195"/>
          <cell r="R195" t="str">
            <v>0570117370074793</v>
          </cell>
          <cell r="S195" t="str">
            <v>AHORROS</v>
          </cell>
          <cell r="T195" t="str">
            <v>Davivienda</v>
          </cell>
          <cell r="U195" t="str">
            <v>4.35</v>
          </cell>
          <cell r="V195" t="str">
            <v>SANITAS</v>
          </cell>
          <cell r="W195" t="str">
            <v>SURA</v>
          </cell>
          <cell r="X195" t="str">
            <v>PORVENIR</v>
          </cell>
          <cell r="Y195" t="str">
            <v>CAJAMAG</v>
          </cell>
          <cell r="Z195" t="str">
            <v>PROTECCION</v>
          </cell>
          <cell r="AA195">
            <v>44075</v>
          </cell>
          <cell r="AB195">
            <v>44377</v>
          </cell>
          <cell r="AC195">
            <v>-98</v>
          </cell>
          <cell r="AD195" t="str">
            <v>ACUEDUCTO Y ALC</v>
          </cell>
          <cell r="AE195" t="str">
            <v>TRABAJADOR OFICIAL</v>
          </cell>
          <cell r="AF195" t="str">
            <v xml:space="preserve">SUBGERENCIA ACUEDUCTO Y ALCANTARILLADO </v>
          </cell>
          <cell r="AG195" t="str">
            <v>DIRECCION DE OPERACIONES</v>
          </cell>
        </row>
        <row r="196">
          <cell r="C196">
            <v>12449912</v>
          </cell>
          <cell r="D196" t="str">
            <v>JIMENEZ</v>
          </cell>
          <cell r="E196" t="str">
            <v>CUAO</v>
          </cell>
          <cell r="F196" t="str">
            <v>IVAN</v>
          </cell>
          <cell r="G196" t="str">
            <v>ESNEIDER</v>
          </cell>
          <cell r="H196" t="str">
            <v>IVAN ESNEIDER JIMENEZ CUAO</v>
          </cell>
          <cell r="I196"/>
          <cell r="J196">
            <v>3013279995</v>
          </cell>
          <cell r="K196" t="str">
            <v>ivanji1982@hotmail.com</v>
          </cell>
          <cell r="L196" t="str">
            <v>CARRERA 23 A #8- 53 LOMA FREZCA</v>
          </cell>
          <cell r="M196" t="str">
            <v>OPERARIO- INSPECTOR DE DESVIACIONES</v>
          </cell>
          <cell r="N196" t="str">
            <v>01</v>
          </cell>
          <cell r="O196">
            <v>487</v>
          </cell>
          <cell r="P196">
            <v>1150932</v>
          </cell>
          <cell r="Q196">
            <v>200000</v>
          </cell>
          <cell r="R196">
            <v>220423974</v>
          </cell>
          <cell r="S196" t="str">
            <v>AHORROS</v>
          </cell>
          <cell r="T196" t="str">
            <v>Banco de Bogotá</v>
          </cell>
          <cell r="U196" t="str">
            <v>4.35</v>
          </cell>
          <cell r="V196" t="str">
            <v>SALUD TOTAL</v>
          </cell>
          <cell r="W196" t="str">
            <v>SURA</v>
          </cell>
          <cell r="X196" t="str">
            <v>PROTECCION</v>
          </cell>
          <cell r="Y196" t="str">
            <v>CAJAMAG</v>
          </cell>
          <cell r="Z196" t="str">
            <v>PROTECCION</v>
          </cell>
          <cell r="AA196">
            <v>44075</v>
          </cell>
          <cell r="AB196">
            <v>44377</v>
          </cell>
          <cell r="AC196">
            <v>-98</v>
          </cell>
          <cell r="AD196" t="str">
            <v>ACUEDUCTO Y ALC</v>
          </cell>
          <cell r="AE196" t="str">
            <v>TRABAJADOR OFICIAL</v>
          </cell>
          <cell r="AF196" t="str">
            <v>SUBGERENCIA GESTION COMERCIAL Y SERVICIO AL CIUDADANO</v>
          </cell>
          <cell r="AG196" t="str">
            <v>N-A</v>
          </cell>
        </row>
        <row r="197">
          <cell r="C197">
            <v>12546216</v>
          </cell>
          <cell r="D197" t="str">
            <v>CAMARGO</v>
          </cell>
          <cell r="E197" t="str">
            <v>CALDERON</v>
          </cell>
          <cell r="F197" t="str">
            <v>IVAN</v>
          </cell>
          <cell r="G197" t="str">
            <v>ANTONIO</v>
          </cell>
          <cell r="H197" t="str">
            <v>IVAN ANTONIO CAMARGO CALDERON</v>
          </cell>
          <cell r="I197"/>
          <cell r="J197">
            <v>3185869666</v>
          </cell>
          <cell r="K197" t="str">
            <v>ivancamargo1959@gmail.com</v>
          </cell>
          <cell r="L197" t="str">
            <v>CL 30 205 MANZANARE</v>
          </cell>
          <cell r="M197" t="str">
            <v>OPERARIO BOMBEO (OPERARIOS)</v>
          </cell>
          <cell r="N197" t="str">
            <v>02</v>
          </cell>
          <cell r="O197">
            <v>487</v>
          </cell>
          <cell r="P197">
            <v>1505801</v>
          </cell>
          <cell r="Q197"/>
          <cell r="R197" t="str">
            <v>0570117370075105</v>
          </cell>
          <cell r="S197" t="str">
            <v>AHORROS</v>
          </cell>
          <cell r="T197" t="str">
            <v>Davivienda</v>
          </cell>
          <cell r="U197" t="str">
            <v>4.35</v>
          </cell>
          <cell r="V197" t="str">
            <v>SALUD TOTAL</v>
          </cell>
          <cell r="W197" t="str">
            <v>SURA</v>
          </cell>
          <cell r="X197" t="str">
            <v>PROTECCION</v>
          </cell>
          <cell r="Y197" t="str">
            <v>CAJAMAG</v>
          </cell>
          <cell r="Z197" t="str">
            <v>PROTECCION</v>
          </cell>
          <cell r="AA197">
            <v>44075</v>
          </cell>
          <cell r="AB197">
            <v>44377</v>
          </cell>
          <cell r="AC197">
            <v>-98</v>
          </cell>
          <cell r="AD197" t="str">
            <v>ACUEDUCTO Y ALC</v>
          </cell>
          <cell r="AE197" t="str">
            <v>TRABAJADOR OFICIAL</v>
          </cell>
          <cell r="AF197" t="str">
            <v xml:space="preserve">SUBGERENCIA ACUEDUCTO Y ALCANTARILLADO </v>
          </cell>
          <cell r="AG197" t="str">
            <v>DIRECCION DE OPERACIONES</v>
          </cell>
        </row>
        <row r="198">
          <cell r="C198">
            <v>12626259</v>
          </cell>
          <cell r="D198" t="str">
            <v>TORRES</v>
          </cell>
          <cell r="E198" t="str">
            <v>LIZCANO</v>
          </cell>
          <cell r="F198" t="str">
            <v>ISIDRO</v>
          </cell>
          <cell r="G198"/>
          <cell r="H198" t="str">
            <v>ISIDRO TORRES LIZCANO</v>
          </cell>
          <cell r="I198"/>
          <cell r="J198">
            <v>3012584670</v>
          </cell>
          <cell r="K198" t="str">
            <v>isidrotorreslizcano17@gmail.com</v>
          </cell>
          <cell r="L198" t="str">
            <v>CLLE18 KRA 46 #11-08 GIRASOLES</v>
          </cell>
          <cell r="M198" t="str">
            <v>OPERARIO- PTAP (AYUDANTES)</v>
          </cell>
          <cell r="N198" t="str">
            <v>01</v>
          </cell>
          <cell r="O198">
            <v>487</v>
          </cell>
          <cell r="P198">
            <v>1150932</v>
          </cell>
          <cell r="Q198"/>
          <cell r="R198" t="str">
            <v>110500035263</v>
          </cell>
          <cell r="S198" t="str">
            <v>AHORROS</v>
          </cell>
          <cell r="T198" t="str">
            <v>Davivienda</v>
          </cell>
          <cell r="U198" t="str">
            <v>4.35</v>
          </cell>
          <cell r="V198" t="str">
            <v>MUTUAL SER</v>
          </cell>
          <cell r="W198" t="str">
            <v>SURA</v>
          </cell>
          <cell r="X198" t="str">
            <v>PORVENIR</v>
          </cell>
          <cell r="Y198" t="str">
            <v>CAJAMAG</v>
          </cell>
          <cell r="Z198" t="str">
            <v>PROTECCION</v>
          </cell>
          <cell r="AA198">
            <v>44075</v>
          </cell>
          <cell r="AB198">
            <v>44377</v>
          </cell>
          <cell r="AC198">
            <v>-98</v>
          </cell>
          <cell r="AD198" t="str">
            <v>ACUEDUCTO Y ALC</v>
          </cell>
          <cell r="AE198" t="str">
            <v>TRABAJADOR OFICIAL</v>
          </cell>
          <cell r="AF198" t="str">
            <v xml:space="preserve">SUBGERENCIA ACUEDUCTO Y ALCANTARILLADO </v>
          </cell>
          <cell r="AG198" t="str">
            <v>DIRECCION DE OPERACIONES</v>
          </cell>
        </row>
        <row r="199">
          <cell r="C199">
            <v>4979325</v>
          </cell>
          <cell r="D199" t="str">
            <v>ACERO</v>
          </cell>
          <cell r="E199" t="str">
            <v>CASTRO</v>
          </cell>
          <cell r="F199" t="str">
            <v>HUGO</v>
          </cell>
          <cell r="G199"/>
          <cell r="H199" t="str">
            <v>HUGO ACERO CASTRO</v>
          </cell>
          <cell r="I199"/>
          <cell r="J199">
            <v>3024032117</v>
          </cell>
          <cell r="K199" t="str">
            <v>hugoacerocastro10@gmail.com</v>
          </cell>
          <cell r="L199" t="str">
            <v>CALLE 30 CRA 20 # 20-35 PRIMERO DE MAYO</v>
          </cell>
          <cell r="M199" t="str">
            <v>OPERARIO -( OFICIAL DE REDES)</v>
          </cell>
          <cell r="N199" t="str">
            <v>02</v>
          </cell>
          <cell r="O199">
            <v>487</v>
          </cell>
          <cell r="P199">
            <v>1505801</v>
          </cell>
          <cell r="Q199"/>
          <cell r="R199" t="str">
            <v>116000647770</v>
          </cell>
          <cell r="S199" t="str">
            <v>AHORROS</v>
          </cell>
          <cell r="T199" t="str">
            <v>Davivienda</v>
          </cell>
          <cell r="U199" t="str">
            <v>4.35</v>
          </cell>
          <cell r="V199" t="str">
            <v>SANITAS</v>
          </cell>
          <cell r="W199" t="str">
            <v>SURA</v>
          </cell>
          <cell r="X199" t="str">
            <v>COLPENSIONES</v>
          </cell>
          <cell r="Y199" t="str">
            <v>CAJAMAG</v>
          </cell>
          <cell r="Z199" t="str">
            <v>PROTECCION</v>
          </cell>
          <cell r="AA199">
            <v>44075</v>
          </cell>
          <cell r="AB199">
            <v>44377</v>
          </cell>
          <cell r="AC199">
            <v>-98</v>
          </cell>
          <cell r="AD199" t="str">
            <v>ACUEDUCTO Y ALC</v>
          </cell>
          <cell r="AE199" t="str">
            <v>TRABAJADOR OFICIAL</v>
          </cell>
          <cell r="AF199" t="str">
            <v xml:space="preserve">SUBGERENCIA ACUEDUCTO Y ALCANTARILLADO </v>
          </cell>
          <cell r="AG199" t="str">
            <v>DIRECCION DE ALCANTARILLADO</v>
          </cell>
        </row>
        <row r="200">
          <cell r="C200">
            <v>45559520</v>
          </cell>
          <cell r="D200" t="str">
            <v>BORJA</v>
          </cell>
          <cell r="E200" t="str">
            <v>VEGA</v>
          </cell>
          <cell r="F200" t="str">
            <v>HILDA</v>
          </cell>
          <cell r="G200" t="str">
            <v>MARIA</v>
          </cell>
          <cell r="H200" t="str">
            <v>HILDA MARIA BORJA VEGA</v>
          </cell>
          <cell r="I200"/>
          <cell r="J200">
            <v>3012500018</v>
          </cell>
          <cell r="K200" t="str">
            <v>hildaborja24@hotmail.com</v>
          </cell>
          <cell r="L200" t="str">
            <v>TRANSVERSAL 5 NO 38 - 22 MAMATOCO</v>
          </cell>
          <cell r="M200" t="str">
            <v>PROFESIONAL ESPECIALIZADO</v>
          </cell>
          <cell r="N200" t="str">
            <v>03</v>
          </cell>
          <cell r="O200">
            <v>222</v>
          </cell>
          <cell r="P200">
            <v>4236928</v>
          </cell>
          <cell r="Q200"/>
          <cell r="R200" t="str">
            <v>0550488404941236</v>
          </cell>
          <cell r="S200" t="str">
            <v>AHORROS</v>
          </cell>
          <cell r="T200" t="str">
            <v>Davivienda</v>
          </cell>
          <cell r="U200" t="str">
            <v>.522</v>
          </cell>
          <cell r="V200" t="str">
            <v>SANITAS</v>
          </cell>
          <cell r="W200" t="str">
            <v>SURA</v>
          </cell>
          <cell r="X200" t="str">
            <v>COLPENSIONES</v>
          </cell>
          <cell r="Y200" t="str">
            <v>CAJAMAG</v>
          </cell>
          <cell r="Z200" t="str">
            <v>PROTECCION</v>
          </cell>
          <cell r="AA200">
            <v>44075</v>
          </cell>
          <cell r="AB200">
            <v>44377</v>
          </cell>
          <cell r="AC200">
            <v>-98</v>
          </cell>
          <cell r="AD200" t="str">
            <v>ACUEDUCTO Y ALC</v>
          </cell>
          <cell r="AE200" t="str">
            <v>TRABAJADOR OFICIAL</v>
          </cell>
          <cell r="AF200" t="str">
            <v>SUBGERENCIA GESTION COMERCIAL Y SERVICIO AL CIUDADANO</v>
          </cell>
          <cell r="AG200" t="str">
            <v>N-A</v>
          </cell>
        </row>
        <row r="201">
          <cell r="C201">
            <v>84452170</v>
          </cell>
          <cell r="D201" t="str">
            <v>VILLA</v>
          </cell>
          <cell r="E201" t="str">
            <v>CORDOBA</v>
          </cell>
          <cell r="F201" t="str">
            <v>HERNANDO</v>
          </cell>
          <cell r="G201" t="str">
            <v>ALBERTO</v>
          </cell>
          <cell r="H201" t="str">
            <v>HERNANDO ALBERTO VILLA CORDOBA</v>
          </cell>
          <cell r="I201"/>
          <cell r="J201">
            <v>3024026802</v>
          </cell>
          <cell r="K201" t="str">
            <v>villas1014@hotmail.com</v>
          </cell>
          <cell r="L201" t="str">
            <v>CALLE 50 # 66-87 MANZANA 2 TORRE 2 APTO 303 CONJUNTO EL CISNE</v>
          </cell>
          <cell r="M201" t="str">
            <v>OPERARIO - PTAP (DE PLANTA)</v>
          </cell>
          <cell r="N201" t="str">
            <v>02</v>
          </cell>
          <cell r="O201">
            <v>487</v>
          </cell>
          <cell r="P201">
            <v>1505801</v>
          </cell>
          <cell r="Q201"/>
          <cell r="R201" t="str">
            <v>0550116000647507</v>
          </cell>
          <cell r="S201" t="str">
            <v>AHORROS</v>
          </cell>
          <cell r="T201" t="str">
            <v>Davivienda</v>
          </cell>
          <cell r="U201" t="str">
            <v>4.35</v>
          </cell>
          <cell r="V201" t="str">
            <v>SALUD TOTAL</v>
          </cell>
          <cell r="W201" t="str">
            <v>SURA</v>
          </cell>
          <cell r="X201" t="str">
            <v>COLFONDOS</v>
          </cell>
          <cell r="Y201" t="str">
            <v>CAJAMAG</v>
          </cell>
          <cell r="Z201" t="str">
            <v>FONDO NACIONAL DEL AHORRO</v>
          </cell>
          <cell r="AA201">
            <v>44075</v>
          </cell>
          <cell r="AB201">
            <v>44377</v>
          </cell>
          <cell r="AC201">
            <v>-98</v>
          </cell>
          <cell r="AD201" t="str">
            <v>ACUEDUCTO Y ALC</v>
          </cell>
          <cell r="AE201" t="str">
            <v>TRABAJADOR OFICIAL</v>
          </cell>
          <cell r="AF201" t="str">
            <v xml:space="preserve">SUBGERENCIA ACUEDUCTO Y ALCANTARILLADO </v>
          </cell>
          <cell r="AG201" t="str">
            <v>DIRECCION DE OPERACIONES</v>
          </cell>
        </row>
        <row r="202">
          <cell r="C202">
            <v>12627189</v>
          </cell>
          <cell r="D202" t="str">
            <v>MARTINEZ</v>
          </cell>
          <cell r="E202" t="str">
            <v>CERVANTES</v>
          </cell>
          <cell r="F202" t="str">
            <v>HENRY</v>
          </cell>
          <cell r="G202" t="str">
            <v>ANTONIO</v>
          </cell>
          <cell r="H202" t="str">
            <v>HENRY ANTONIO MARTINEZ CERVANTES</v>
          </cell>
          <cell r="I202"/>
          <cell r="J202">
            <v>3184520396</v>
          </cell>
          <cell r="K202" t="str">
            <v>martinezcervanteshenryantonio@gmail.com</v>
          </cell>
          <cell r="L202" t="str">
            <v>CL 7A 6 49 GAIRA</v>
          </cell>
          <cell r="M202" t="str">
            <v>OPERARIO ELECTROMECANICA - (OFICIALES)</v>
          </cell>
          <cell r="N202" t="str">
            <v>02</v>
          </cell>
          <cell r="O202">
            <v>487</v>
          </cell>
          <cell r="P202">
            <v>1505801</v>
          </cell>
          <cell r="Q202"/>
          <cell r="R202" t="str">
            <v>0570116170072502</v>
          </cell>
          <cell r="S202" t="str">
            <v>AHORROS</v>
          </cell>
          <cell r="T202" t="str">
            <v>Davivienda</v>
          </cell>
          <cell r="U202" t="str">
            <v>4.35</v>
          </cell>
          <cell r="V202" t="str">
            <v>SANITAS</v>
          </cell>
          <cell r="W202" t="str">
            <v>SURA</v>
          </cell>
          <cell r="X202" t="str">
            <v>PROTECCION</v>
          </cell>
          <cell r="Y202" t="str">
            <v>CAJAMAG</v>
          </cell>
          <cell r="Z202" t="str">
            <v>PROTECCION</v>
          </cell>
          <cell r="AA202">
            <v>44075</v>
          </cell>
          <cell r="AB202">
            <v>44377</v>
          </cell>
          <cell r="AC202">
            <v>-98</v>
          </cell>
          <cell r="AD202" t="str">
            <v>ACUEDUCTO Y ALC</v>
          </cell>
          <cell r="AE202" t="str">
            <v>TRABAJADOR OFICIAL</v>
          </cell>
          <cell r="AF202" t="str">
            <v xml:space="preserve">SUBGERENCIA ACUEDUCTO Y ALCANTARILLADO </v>
          </cell>
          <cell r="AG202" t="str">
            <v>DIRECCION DE OPERACIONES</v>
          </cell>
        </row>
        <row r="203">
          <cell r="C203">
            <v>7144496</v>
          </cell>
          <cell r="D203" t="str">
            <v>CAMARGO</v>
          </cell>
          <cell r="E203" t="str">
            <v>FREITE</v>
          </cell>
          <cell r="F203" t="str">
            <v>HENIZ</v>
          </cell>
          <cell r="G203" t="str">
            <v>JULIAN</v>
          </cell>
          <cell r="H203" t="str">
            <v>HENIZ JULIAN CAMARGO FREITE</v>
          </cell>
          <cell r="I203"/>
          <cell r="J203">
            <v>3044816766</v>
          </cell>
          <cell r="K203" t="str">
            <v>tamycamargo18@gmail.com</v>
          </cell>
          <cell r="L203" t="str">
            <v>MZA 31 CASA 7 URB. EL PARQUE</v>
          </cell>
          <cell r="M203" t="str">
            <v>OPERARIO- INSPECTOR DE SUSPENSIÓN, REINSTALACIÓN, CORTE Y CONEXIÓN</v>
          </cell>
          <cell r="N203" t="str">
            <v>01</v>
          </cell>
          <cell r="O203">
            <v>487</v>
          </cell>
          <cell r="P203">
            <v>1150932</v>
          </cell>
          <cell r="Q203">
            <v>200000</v>
          </cell>
          <cell r="R203" t="str">
            <v>117170033411</v>
          </cell>
          <cell r="S203" t="str">
            <v>AHORROS</v>
          </cell>
          <cell r="T203" t="str">
            <v>Davivienda</v>
          </cell>
          <cell r="U203" t="str">
            <v>4.35</v>
          </cell>
          <cell r="V203" t="str">
            <v>SANITAS</v>
          </cell>
          <cell r="W203" t="str">
            <v>SURA</v>
          </cell>
          <cell r="X203" t="str">
            <v>PROTECCION</v>
          </cell>
          <cell r="Y203" t="str">
            <v>CAJAMAG</v>
          </cell>
          <cell r="Z203" t="str">
            <v>PROTECCION</v>
          </cell>
          <cell r="AA203">
            <v>44075</v>
          </cell>
          <cell r="AB203">
            <v>44377</v>
          </cell>
          <cell r="AC203">
            <v>-98</v>
          </cell>
          <cell r="AD203" t="str">
            <v>ACUEDUCTO Y ALC</v>
          </cell>
          <cell r="AE203" t="str">
            <v>TRABAJADOR OFICIAL</v>
          </cell>
          <cell r="AF203" t="str">
            <v>SUBGERENCIA GESTION COMERCIAL Y SERVICIO AL CIUDADANO</v>
          </cell>
          <cell r="AG203" t="str">
            <v>N-A</v>
          </cell>
        </row>
        <row r="204">
          <cell r="C204">
            <v>1082980975</v>
          </cell>
          <cell r="D204" t="str">
            <v>LOPEZ</v>
          </cell>
          <cell r="E204" t="str">
            <v>OROZCO</v>
          </cell>
          <cell r="F204" t="str">
            <v>HEIDY</v>
          </cell>
          <cell r="G204"/>
          <cell r="H204" t="str">
            <v>HEIDY LOPEZ OROZCO</v>
          </cell>
          <cell r="I204"/>
          <cell r="J204">
            <v>3004422922</v>
          </cell>
          <cell r="K204" t="str">
            <v>heidy57lopez@gmail.com</v>
          </cell>
          <cell r="L204" t="str">
            <v>CLL 14 # 8-09 GAIRA</v>
          </cell>
          <cell r="M204" t="str">
            <v>TECNICO ADMINISTRATIVO</v>
          </cell>
          <cell r="N204" t="str">
            <v>01</v>
          </cell>
          <cell r="O204">
            <v>367</v>
          </cell>
          <cell r="P204">
            <v>1849846</v>
          </cell>
          <cell r="Q204"/>
          <cell r="R204" t="str">
            <v>255151177</v>
          </cell>
          <cell r="S204" t="str">
            <v>AHORROS</v>
          </cell>
          <cell r="T204" t="str">
            <v>BBVA</v>
          </cell>
          <cell r="U204" t="str">
            <v>.522</v>
          </cell>
          <cell r="V204" t="str">
            <v>MUTUAL SER</v>
          </cell>
          <cell r="W204" t="str">
            <v>SURA</v>
          </cell>
          <cell r="X204" t="str">
            <v>COLPENSIONES</v>
          </cell>
          <cell r="Y204" t="str">
            <v>CAJAMAG</v>
          </cell>
          <cell r="Z204" t="str">
            <v>PROTECCION</v>
          </cell>
          <cell r="AA204">
            <v>44075</v>
          </cell>
          <cell r="AB204">
            <v>44377</v>
          </cell>
          <cell r="AC204">
            <v>-98</v>
          </cell>
          <cell r="AD204" t="str">
            <v>CENTRAL</v>
          </cell>
          <cell r="AE204" t="str">
            <v>TRABAJADOR OFICIAL</v>
          </cell>
          <cell r="AF204" t="str">
            <v>SECRETARIA GENERAL</v>
          </cell>
          <cell r="AG204" t="str">
            <v>N-A</v>
          </cell>
        </row>
        <row r="205">
          <cell r="C205">
            <v>85470406</v>
          </cell>
          <cell r="D205" t="str">
            <v>SANCHEZ</v>
          </cell>
          <cell r="E205" t="str">
            <v>PEÑA</v>
          </cell>
          <cell r="F205" t="str">
            <v>HECTOR</v>
          </cell>
          <cell r="G205" t="str">
            <v>MANUEL</v>
          </cell>
          <cell r="H205" t="str">
            <v>HECTOR MANUEL SANCHEZ PEÑA</v>
          </cell>
          <cell r="I205"/>
          <cell r="J205">
            <v>3008579006</v>
          </cell>
          <cell r="K205" t="str">
            <v>hector.sanchezp2011@gmail.com</v>
          </cell>
          <cell r="L205" t="str">
            <v>CARRERA 5 34 149 MANZANARES</v>
          </cell>
          <cell r="M205" t="str">
            <v>OPERARIO- (LECTURA Y REPARTO)</v>
          </cell>
          <cell r="N205" t="str">
            <v>01</v>
          </cell>
          <cell r="O205">
            <v>487</v>
          </cell>
          <cell r="P205">
            <v>1150932</v>
          </cell>
          <cell r="Q205"/>
          <cell r="R205">
            <v>439204173</v>
          </cell>
          <cell r="S205" t="str">
            <v>AHORROS</v>
          </cell>
          <cell r="T205" t="str">
            <v>Banco de Bogotá</v>
          </cell>
          <cell r="U205" t="str">
            <v>4.35</v>
          </cell>
          <cell r="V205" t="str">
            <v>EPS COOSALUD</v>
          </cell>
          <cell r="W205" t="str">
            <v>SURA</v>
          </cell>
          <cell r="X205" t="str">
            <v>COLFONDOS</v>
          </cell>
          <cell r="Y205" t="str">
            <v>CAJAMAG</v>
          </cell>
          <cell r="Z205" t="str">
            <v>PROTECCION</v>
          </cell>
          <cell r="AA205">
            <v>44075</v>
          </cell>
          <cell r="AB205">
            <v>44377</v>
          </cell>
          <cell r="AC205">
            <v>-98</v>
          </cell>
          <cell r="AD205" t="str">
            <v>ACUEDUCTO Y ALC</v>
          </cell>
          <cell r="AE205" t="str">
            <v>TRABAJADOR OFICIAL</v>
          </cell>
          <cell r="AF205" t="str">
            <v>SUBGERENCIA GESTION COMERCIAL Y SERVICIO AL CIUDADANO</v>
          </cell>
          <cell r="AG205" t="str">
            <v>N-A</v>
          </cell>
        </row>
        <row r="206">
          <cell r="C206">
            <v>1083019773</v>
          </cell>
          <cell r="D206" t="str">
            <v>FILL</v>
          </cell>
          <cell r="E206" t="str">
            <v>COQUIES</v>
          </cell>
          <cell r="F206" t="str">
            <v>HAYLIN</v>
          </cell>
          <cell r="G206" t="str">
            <v>PATRICIA</v>
          </cell>
          <cell r="H206" t="str">
            <v>HAYLIN PATRICIA FILL COQUIES</v>
          </cell>
          <cell r="I206"/>
          <cell r="J206">
            <v>3006249406</v>
          </cell>
          <cell r="K206" t="str">
            <v>haylinfill1208@gmail.com</v>
          </cell>
          <cell r="L206" t="str">
            <v>CLLE 8A #4-45</v>
          </cell>
          <cell r="M206" t="str">
            <v>TECNICO ADMINISTRATIVO</v>
          </cell>
          <cell r="N206" t="str">
            <v>01</v>
          </cell>
          <cell r="O206">
            <v>367</v>
          </cell>
          <cell r="P206">
            <v>1849846</v>
          </cell>
          <cell r="Q206"/>
          <cell r="R206" t="str">
            <v>0550488414538725</v>
          </cell>
          <cell r="S206" t="str">
            <v>AHORROS</v>
          </cell>
          <cell r="T206" t="str">
            <v>Davivienda</v>
          </cell>
          <cell r="U206" t="str">
            <v>.522</v>
          </cell>
          <cell r="V206" t="str">
            <v>SANITAS</v>
          </cell>
          <cell r="W206" t="str">
            <v>SURA</v>
          </cell>
          <cell r="X206" t="str">
            <v>COLPENSIONES</v>
          </cell>
          <cell r="Y206" t="str">
            <v>CAJAMAG</v>
          </cell>
          <cell r="Z206" t="str">
            <v>PROTECCION</v>
          </cell>
          <cell r="AA206">
            <v>44075</v>
          </cell>
          <cell r="AB206">
            <v>44377</v>
          </cell>
          <cell r="AC206">
            <v>-98</v>
          </cell>
          <cell r="AD206" t="str">
            <v>ENERGIA Y ALUMBRADO</v>
          </cell>
          <cell r="AE206" t="str">
            <v>TRABAJADOR OFICIAL</v>
          </cell>
          <cell r="AF206" t="str">
            <v>SUBGERENCIA CORPORATIVA</v>
          </cell>
          <cell r="AG206" t="str">
            <v>DIRECCIÓN ADMINISTRATIVA Y FINANCIERA</v>
          </cell>
        </row>
        <row r="207">
          <cell r="C207">
            <v>85471732</v>
          </cell>
          <cell r="D207" t="str">
            <v>MATTOS</v>
          </cell>
          <cell r="E207" t="str">
            <v>GUERRA</v>
          </cell>
          <cell r="F207" t="str">
            <v>HARBY</v>
          </cell>
          <cell r="G207" t="str">
            <v>HARBY</v>
          </cell>
          <cell r="H207" t="str">
            <v>HARBY HARBY MATTOS GUERRA</v>
          </cell>
          <cell r="I207"/>
          <cell r="J207">
            <v>3006706323</v>
          </cell>
          <cell r="K207" t="str">
            <v>harbymattos@gmail.com</v>
          </cell>
          <cell r="L207" t="str">
            <v>CLLE 16 #2-42 TAGANGA</v>
          </cell>
          <cell r="M207" t="str">
            <v>TECNICO ADMINISTRATIVO</v>
          </cell>
          <cell r="N207" t="str">
            <v>01</v>
          </cell>
          <cell r="O207">
            <v>367</v>
          </cell>
          <cell r="P207">
            <v>1849846</v>
          </cell>
          <cell r="Q207"/>
          <cell r="R207" t="str">
            <v>805496411</v>
          </cell>
          <cell r="S207" t="str">
            <v>AHORROS</v>
          </cell>
          <cell r="T207" t="str">
            <v>BBVA</v>
          </cell>
          <cell r="U207" t="str">
            <v>.522</v>
          </cell>
          <cell r="V207" t="str">
            <v>MUTUAL SER</v>
          </cell>
          <cell r="W207" t="str">
            <v>SURA</v>
          </cell>
          <cell r="X207" t="str">
            <v>COLPENSIONES</v>
          </cell>
          <cell r="Y207" t="str">
            <v>CAJAMAG</v>
          </cell>
          <cell r="Z207" t="str">
            <v>PROTECCION</v>
          </cell>
          <cell r="AA207">
            <v>44075</v>
          </cell>
          <cell r="AB207">
            <v>44377</v>
          </cell>
          <cell r="AC207">
            <v>-98</v>
          </cell>
          <cell r="AD207" t="str">
            <v>CENTRAL</v>
          </cell>
          <cell r="AE207" t="str">
            <v>TRABAJADOR OFICIAL</v>
          </cell>
          <cell r="AF207" t="str">
            <v>SECRETARIA GENERAL</v>
          </cell>
          <cell r="AG207" t="str">
            <v>N-A</v>
          </cell>
        </row>
        <row r="208">
          <cell r="C208">
            <v>1082925236</v>
          </cell>
          <cell r="D208" t="str">
            <v>BOLAÑO</v>
          </cell>
          <cell r="E208" t="str">
            <v>PERTUZ</v>
          </cell>
          <cell r="F208" t="str">
            <v>HANDERSON</v>
          </cell>
          <cell r="G208" t="str">
            <v>YESID</v>
          </cell>
          <cell r="H208" t="str">
            <v>HANDERSON YESID BOLAÑO PERTUZ</v>
          </cell>
          <cell r="I208"/>
          <cell r="J208">
            <v>3106408474</v>
          </cell>
          <cell r="K208" t="str">
            <v>handersonybp@hotmail.com</v>
          </cell>
          <cell r="L208" t="str">
            <v>CALLE 10 #10-25 GAIRA</v>
          </cell>
          <cell r="M208" t="str">
            <v>CONDUCTOR- OPERARIO DE MAQUINARIA PESADA</v>
          </cell>
          <cell r="N208" t="str">
            <v>01</v>
          </cell>
          <cell r="O208">
            <v>487</v>
          </cell>
          <cell r="P208">
            <v>1795532</v>
          </cell>
          <cell r="Q208"/>
          <cell r="R208" t="str">
            <v>51682619213</v>
          </cell>
          <cell r="S208" t="str">
            <v>AHORROS</v>
          </cell>
          <cell r="T208" t="str">
            <v>BANCOLOMBIA</v>
          </cell>
          <cell r="U208" t="str">
            <v>4.35</v>
          </cell>
          <cell r="V208" t="str">
            <v>SANITAS</v>
          </cell>
          <cell r="W208" t="str">
            <v>SURA</v>
          </cell>
          <cell r="X208" t="str">
            <v>PORVENIR</v>
          </cell>
          <cell r="Y208" t="str">
            <v>CAJAMAG</v>
          </cell>
          <cell r="Z208" t="str">
            <v>PROTECCION</v>
          </cell>
          <cell r="AA208">
            <v>44075</v>
          </cell>
          <cell r="AB208">
            <v>44377</v>
          </cell>
          <cell r="AC208">
            <v>-98</v>
          </cell>
          <cell r="AD208" t="str">
            <v>CENTRAL</v>
          </cell>
          <cell r="AE208" t="str">
            <v>TRABAJADOR OFICIAL</v>
          </cell>
          <cell r="AF208" t="str">
            <v>SUBGERENCIA OPERACIÓN DE OTROS SERVICIOS</v>
          </cell>
          <cell r="AG208" t="str">
            <v>DIRECCION ACTIVIDADES COMPLEMENTARIAS Y SERVICIOS NO REGULADOS</v>
          </cell>
        </row>
        <row r="209">
          <cell r="C209">
            <v>85465474</v>
          </cell>
          <cell r="D209" t="str">
            <v>FONSECA</v>
          </cell>
          <cell r="E209" t="str">
            <v>MARTINEZ</v>
          </cell>
          <cell r="F209" t="str">
            <v>GUSTAVO</v>
          </cell>
          <cell r="G209" t="str">
            <v>SALOMON</v>
          </cell>
          <cell r="H209" t="str">
            <v>GUSTAVO SALOMON FONSECA MARTINEZ</v>
          </cell>
          <cell r="I209"/>
          <cell r="J209">
            <v>3118773663</v>
          </cell>
          <cell r="K209" t="str">
            <v>gfonck973@gmail.com</v>
          </cell>
          <cell r="L209" t="str">
            <v>CALLE 32A # 16-20 LAS AMERICAS</v>
          </cell>
          <cell r="M209" t="str">
            <v>PROFESIONAL UNIVERSITARIO</v>
          </cell>
          <cell r="N209" t="str">
            <v>02</v>
          </cell>
          <cell r="O209">
            <v>219</v>
          </cell>
          <cell r="P209">
            <v>3475432</v>
          </cell>
          <cell r="Q209"/>
          <cell r="R209" t="str">
            <v>0550488405059079</v>
          </cell>
          <cell r="S209" t="str">
            <v>AHORROS</v>
          </cell>
          <cell r="T209" t="str">
            <v>Davivienda</v>
          </cell>
          <cell r="U209" t="str">
            <v>4.35</v>
          </cell>
          <cell r="V209" t="str">
            <v>SALUD TOTAL</v>
          </cell>
          <cell r="W209" t="str">
            <v>SURA</v>
          </cell>
          <cell r="X209" t="str">
            <v>COLPENSIONES</v>
          </cell>
          <cell r="Y209" t="str">
            <v>CAJAMAG</v>
          </cell>
          <cell r="Z209" t="str">
            <v>PROTECCION</v>
          </cell>
          <cell r="AA209">
            <v>44075</v>
          </cell>
          <cell r="AB209">
            <v>44377</v>
          </cell>
          <cell r="AC209">
            <v>-98</v>
          </cell>
          <cell r="AD209" t="str">
            <v>ACUEDUCTO Y ALC</v>
          </cell>
          <cell r="AE209" t="str">
            <v>TRABAJADOR OFICIAL</v>
          </cell>
          <cell r="AF209" t="str">
            <v>SUBGERENCIA CORPORATIVA</v>
          </cell>
          <cell r="AG209" t="str">
            <v>N-A</v>
          </cell>
        </row>
        <row r="210">
          <cell r="C210">
            <v>1036934872</v>
          </cell>
          <cell r="D210" t="str">
            <v>SANGREGORIO</v>
          </cell>
          <cell r="E210" t="str">
            <v>QUINTERO</v>
          </cell>
          <cell r="F210" t="str">
            <v>GUSTAVO</v>
          </cell>
          <cell r="G210" t="str">
            <v>EUDES</v>
          </cell>
          <cell r="H210" t="str">
            <v>GUSTAVO EUDES SANGREGORIO QUINTERO</v>
          </cell>
          <cell r="I210"/>
          <cell r="J210">
            <v>3127773105</v>
          </cell>
          <cell r="K210" t="str">
            <v>gustavosangregorio689@gmail.com</v>
          </cell>
          <cell r="L210" t="str">
            <v>SECTOR 1 CASA 34 VILLA BETEL</v>
          </cell>
          <cell r="M210" t="str">
            <v>OPERARIO - REDES</v>
          </cell>
          <cell r="N210" t="str">
            <v>03</v>
          </cell>
          <cell r="O210">
            <v>487</v>
          </cell>
          <cell r="P210">
            <v>1795532</v>
          </cell>
          <cell r="Q210"/>
          <cell r="R210" t="str">
            <v>0550117100076290</v>
          </cell>
          <cell r="S210" t="str">
            <v>AHORROS</v>
          </cell>
          <cell r="T210" t="str">
            <v>Davivienda</v>
          </cell>
          <cell r="U210" t="str">
            <v>4.35</v>
          </cell>
          <cell r="V210" t="str">
            <v>SALUD TOTAL</v>
          </cell>
          <cell r="W210" t="str">
            <v>SURA</v>
          </cell>
          <cell r="X210" t="str">
            <v>PROTECCION</v>
          </cell>
          <cell r="Y210" t="str">
            <v>CAJAMAG</v>
          </cell>
          <cell r="Z210" t="str">
            <v>PROTECCION</v>
          </cell>
          <cell r="AA210">
            <v>44075</v>
          </cell>
          <cell r="AB210">
            <v>44377</v>
          </cell>
          <cell r="AC210">
            <v>-98</v>
          </cell>
          <cell r="AD210" t="str">
            <v>ACUEDUCTO Y ALC</v>
          </cell>
          <cell r="AE210" t="str">
            <v>TRABAJADOR OFICIAL</v>
          </cell>
          <cell r="AF210" t="str">
            <v xml:space="preserve">SUBGERENCIA ACUEDUCTO Y ALCANTARILLADO </v>
          </cell>
          <cell r="AG210" t="str">
            <v>DIRECCION DE ACUEDUCTO</v>
          </cell>
        </row>
        <row r="211">
          <cell r="C211">
            <v>7630355</v>
          </cell>
          <cell r="D211" t="str">
            <v>POLO</v>
          </cell>
          <cell r="E211" t="str">
            <v>BRITTO</v>
          </cell>
          <cell r="F211" t="str">
            <v>GUSTAVO</v>
          </cell>
          <cell r="G211" t="str">
            <v>ALBERTO</v>
          </cell>
          <cell r="H211" t="str">
            <v>GUSTAVO ALBERTO POLO BRITTO</v>
          </cell>
          <cell r="I211"/>
          <cell r="J211">
            <v>3185630651</v>
          </cell>
          <cell r="K211" t="str">
            <v>j.hazar@hotmail.com</v>
          </cell>
          <cell r="L211" t="str">
            <v>CARRERA 46 CALLE 12 # 12 -04 MIGUEL PINEDO</v>
          </cell>
          <cell r="M211" t="str">
            <v>OPERARIO - CATRASTO</v>
          </cell>
          <cell r="N211" t="str">
            <v>01</v>
          </cell>
          <cell r="O211">
            <v>487</v>
          </cell>
          <cell r="P211">
            <v>1150932</v>
          </cell>
          <cell r="Q211"/>
          <cell r="R211" t="str">
            <v>0550116500114289</v>
          </cell>
          <cell r="S211" t="str">
            <v>AHORROS</v>
          </cell>
          <cell r="T211" t="str">
            <v>Davivienda</v>
          </cell>
          <cell r="U211" t="str">
            <v>4.35</v>
          </cell>
          <cell r="V211" t="str">
            <v>SALUD TOTAL</v>
          </cell>
          <cell r="W211" t="str">
            <v>SURA</v>
          </cell>
          <cell r="X211" t="str">
            <v>PORVENIR</v>
          </cell>
          <cell r="Y211" t="str">
            <v>CAJAMAG</v>
          </cell>
          <cell r="Z211" t="str">
            <v>PROTECCION</v>
          </cell>
          <cell r="AA211">
            <v>44075</v>
          </cell>
          <cell r="AB211">
            <v>44377</v>
          </cell>
          <cell r="AC211">
            <v>-98</v>
          </cell>
          <cell r="AD211" t="str">
            <v>ACUEDUCTO Y ALC</v>
          </cell>
          <cell r="AE211" t="str">
            <v>TRABAJADOR OFICIAL</v>
          </cell>
          <cell r="AF211" t="str">
            <v>SUBGERENCIA GESTION COMERCIAL Y SERVICIO AL CIUDADANO</v>
          </cell>
          <cell r="AG211" t="str">
            <v>N-A</v>
          </cell>
        </row>
        <row r="212">
          <cell r="C212">
            <v>7630207</v>
          </cell>
          <cell r="D212" t="str">
            <v>VARGAS</v>
          </cell>
          <cell r="E212" t="str">
            <v>CHARRIS</v>
          </cell>
          <cell r="F212" t="str">
            <v>GUSTAVO</v>
          </cell>
          <cell r="G212" t="str">
            <v>ADOLFO</v>
          </cell>
          <cell r="H212" t="str">
            <v>GUSTAVO ADOLFO VARGAS CHARRIS</v>
          </cell>
          <cell r="I212"/>
          <cell r="J212">
            <v>3126574666</v>
          </cell>
          <cell r="K212" t="str">
            <v>gavch24@hotmail.com</v>
          </cell>
          <cell r="L212" t="str">
            <v>MANZANA C CASA 11 VILLAS DEL CAMPO</v>
          </cell>
          <cell r="M212" t="str">
            <v>OPERARIO - PTAP</v>
          </cell>
          <cell r="N212" t="str">
            <v>02</v>
          </cell>
          <cell r="O212">
            <v>487</v>
          </cell>
          <cell r="P212">
            <v>1505801</v>
          </cell>
          <cell r="Q212"/>
          <cell r="R212" t="str">
            <v>0570116570012686</v>
          </cell>
          <cell r="S212" t="str">
            <v>AHORROS</v>
          </cell>
          <cell r="T212" t="str">
            <v>Davivienda</v>
          </cell>
          <cell r="U212" t="str">
            <v>4.35</v>
          </cell>
          <cell r="V212" t="str">
            <v>SANITAS</v>
          </cell>
          <cell r="W212" t="str">
            <v>SURA</v>
          </cell>
          <cell r="X212" t="str">
            <v>COLPENSIONES</v>
          </cell>
          <cell r="Y212" t="str">
            <v>CAJAMAG</v>
          </cell>
          <cell r="Z212" t="str">
            <v>PROTECCION</v>
          </cell>
          <cell r="AA212">
            <v>44075</v>
          </cell>
          <cell r="AB212">
            <v>44377</v>
          </cell>
          <cell r="AC212">
            <v>-98</v>
          </cell>
          <cell r="AD212" t="str">
            <v>ACUEDUCTO Y ALC</v>
          </cell>
          <cell r="AE212" t="str">
            <v>TRABAJADOR OFICIAL</v>
          </cell>
          <cell r="AF212" t="str">
            <v xml:space="preserve">SUBGERENCIA ACUEDUCTO Y ALCANTARILLADO </v>
          </cell>
          <cell r="AG212" t="str">
            <v>DIRECCION DE OPERACIONES</v>
          </cell>
        </row>
        <row r="213">
          <cell r="C213">
            <v>1082873061</v>
          </cell>
          <cell r="D213" t="str">
            <v>MERCADO</v>
          </cell>
          <cell r="E213" t="str">
            <v>DE LA HOZ</v>
          </cell>
          <cell r="F213" t="str">
            <v>GLEIDIS</v>
          </cell>
          <cell r="G213" t="str">
            <v>CATIANA</v>
          </cell>
          <cell r="H213" t="str">
            <v>GLEIDIS CATIANA MERCADO DE LA HOZ</v>
          </cell>
          <cell r="I213"/>
          <cell r="J213">
            <v>3043926004</v>
          </cell>
          <cell r="K213" t="str">
            <v>gleidismercadodelahoz@gmail.com</v>
          </cell>
          <cell r="L213" t="str">
            <v>MANZANA J 1 CASA 13 CONCEPCIÓN 3</v>
          </cell>
          <cell r="M213" t="str">
            <v>PROFESIONAL UNIVERSITARIO</v>
          </cell>
          <cell r="N213" t="str">
            <v>02</v>
          </cell>
          <cell r="O213">
            <v>219</v>
          </cell>
          <cell r="P213">
            <v>3475432</v>
          </cell>
          <cell r="Q213"/>
          <cell r="R213" t="str">
            <v>0570116570013254</v>
          </cell>
          <cell r="S213" t="str">
            <v>AHORROS</v>
          </cell>
          <cell r="T213" t="str">
            <v>Davivienda</v>
          </cell>
          <cell r="U213" t="str">
            <v>.522</v>
          </cell>
          <cell r="V213" t="str">
            <v>SANITAS</v>
          </cell>
          <cell r="W213" t="str">
            <v>SURA</v>
          </cell>
          <cell r="X213" t="str">
            <v>COLPENSIONES</v>
          </cell>
          <cell r="Y213" t="str">
            <v>CAJAMAG</v>
          </cell>
          <cell r="Z213" t="str">
            <v>PROTECCION</v>
          </cell>
          <cell r="AA213">
            <v>44075</v>
          </cell>
          <cell r="AB213">
            <v>44377</v>
          </cell>
          <cell r="AC213">
            <v>-98</v>
          </cell>
          <cell r="AD213" t="str">
            <v>ACUEDUCTO Y ALC</v>
          </cell>
          <cell r="AE213" t="str">
            <v>TRABAJADOR OFICIAL</v>
          </cell>
          <cell r="AF213" t="str">
            <v>OFICINA DE ASUNTOS JURIDICOS Y CONTRATACION</v>
          </cell>
          <cell r="AG213" t="str">
            <v>N-A</v>
          </cell>
        </row>
        <row r="214">
          <cell r="C214">
            <v>85466999</v>
          </cell>
          <cell r="D214" t="str">
            <v>GUERRA</v>
          </cell>
          <cell r="E214" t="str">
            <v>CALERO</v>
          </cell>
          <cell r="F214" t="str">
            <v>GIOVANNI</v>
          </cell>
          <cell r="G214" t="str">
            <v>ENRIQUE</v>
          </cell>
          <cell r="H214" t="str">
            <v>GIOVANNI ENRIQUE GUERRA CALERO</v>
          </cell>
          <cell r="I214"/>
          <cell r="J214">
            <v>3015564643</v>
          </cell>
          <cell r="K214" t="str">
            <v>dilciarhenals@hotmail.com</v>
          </cell>
          <cell r="L214" t="str">
            <v>CALLE 7 #10-12 PESCAITO</v>
          </cell>
          <cell r="M214" t="str">
            <v>OPERARIO - DISTRIBUCIÓN</v>
          </cell>
          <cell r="N214" t="str">
            <v>02</v>
          </cell>
          <cell r="O214">
            <v>487</v>
          </cell>
          <cell r="P214">
            <v>1505801</v>
          </cell>
          <cell r="Q214"/>
          <cell r="R214" t="str">
            <v>116570013049</v>
          </cell>
          <cell r="S214" t="str">
            <v>AHORROS</v>
          </cell>
          <cell r="T214" t="str">
            <v>Davivienda</v>
          </cell>
          <cell r="U214" t="str">
            <v>4.35</v>
          </cell>
          <cell r="V214" t="str">
            <v>SALUD TOTAL</v>
          </cell>
          <cell r="W214" t="str">
            <v>SURA</v>
          </cell>
          <cell r="X214" t="str">
            <v>PROTECCION</v>
          </cell>
          <cell r="Y214" t="str">
            <v>CAJAMAG</v>
          </cell>
          <cell r="Z214" t="str">
            <v>PROTECCION</v>
          </cell>
          <cell r="AA214">
            <v>44075</v>
          </cell>
          <cell r="AB214">
            <v>44377</v>
          </cell>
          <cell r="AC214">
            <v>-98</v>
          </cell>
          <cell r="AD214" t="str">
            <v>ACUEDUCTO Y ALC</v>
          </cell>
          <cell r="AE214" t="str">
            <v>TRABAJADOR OFICIAL</v>
          </cell>
          <cell r="AF214" t="str">
            <v>SUBGERENCIA ACUEDUCTO Y ALCANTARILLADO</v>
          </cell>
          <cell r="AG214" t="str">
            <v>DIRECCION DE ACUEDUCTO</v>
          </cell>
        </row>
        <row r="215">
          <cell r="C215">
            <v>39047902</v>
          </cell>
          <cell r="D215" t="str">
            <v>ESCOBAR</v>
          </cell>
          <cell r="E215" t="str">
            <v>RUIZ</v>
          </cell>
          <cell r="F215" t="str">
            <v>GILMA</v>
          </cell>
          <cell r="G215" t="str">
            <v>INES</v>
          </cell>
          <cell r="H215" t="str">
            <v>GILMA INES ESCOBAR RUIZ</v>
          </cell>
          <cell r="I215"/>
          <cell r="J215">
            <v>3008085304</v>
          </cell>
          <cell r="K215" t="str">
            <v>gilma.escobar@gmail.com</v>
          </cell>
          <cell r="L215" t="str">
            <v>DIAGONAL 32 # 9 A - 09 LOS TRUPILLOS</v>
          </cell>
          <cell r="M215" t="str">
            <v>SUBGERENTE DE PROYECTOS Y SOSTENIBILIDAD</v>
          </cell>
          <cell r="N215" t="str">
            <v>02</v>
          </cell>
          <cell r="O215" t="str">
            <v>084</v>
          </cell>
          <cell r="P215">
            <v>9900000</v>
          </cell>
          <cell r="Q215"/>
          <cell r="R215" t="str">
            <v>20729082105</v>
          </cell>
          <cell r="S215" t="str">
            <v>AHORROS</v>
          </cell>
          <cell r="T215" t="str">
            <v>BANCOLOMBIA</v>
          </cell>
          <cell r="U215" t="str">
            <v>4.35</v>
          </cell>
          <cell r="V215" t="str">
            <v>SANITAS</v>
          </cell>
          <cell r="W215" t="str">
            <v>SURA</v>
          </cell>
          <cell r="X215" t="str">
            <v>COLPENSIONES</v>
          </cell>
          <cell r="Y215" t="str">
            <v>CAJAMAG</v>
          </cell>
          <cell r="Z215" t="str">
            <v>PROTECCION</v>
          </cell>
          <cell r="AA215">
            <v>44075</v>
          </cell>
          <cell r="AB215" t="str">
            <v>NO APLICA</v>
          </cell>
          <cell r="AC215"/>
          <cell r="AD215" t="str">
            <v>ACUEDUCTO Y ALC</v>
          </cell>
          <cell r="AE215" t="str">
            <v>LIBRE NOMBRAMIENTO</v>
          </cell>
          <cell r="AF215" t="str">
            <v>SUBGERENCIA PROYECTOS Y SOSTENIBILIDAD</v>
          </cell>
          <cell r="AG215" t="str">
            <v>N-A</v>
          </cell>
        </row>
        <row r="216">
          <cell r="C216">
            <v>1004390025</v>
          </cell>
          <cell r="D216" t="str">
            <v>SANABRIA</v>
          </cell>
          <cell r="E216" t="str">
            <v>CORONADO</v>
          </cell>
          <cell r="F216" t="str">
            <v>GILBERTO</v>
          </cell>
          <cell r="G216" t="str">
            <v>DE JESUS</v>
          </cell>
          <cell r="H216" t="str">
            <v>GILBERTO DE JESUS SANABRIA CORONADO</v>
          </cell>
          <cell r="I216"/>
          <cell r="J216">
            <v>3023739940</v>
          </cell>
          <cell r="K216" t="str">
            <v>sanabria-13@hotmail.com</v>
          </cell>
          <cell r="L216" t="str">
            <v>CARRERA 24 22B 33 VILLA DEL RIO</v>
          </cell>
          <cell r="M216" t="str">
            <v>OPERARIO BOMBEO (PRORIZADOR)</v>
          </cell>
          <cell r="N216" t="str">
            <v>02</v>
          </cell>
          <cell r="O216">
            <v>487</v>
          </cell>
          <cell r="P216">
            <v>1505801</v>
          </cell>
          <cell r="Q216">
            <v>0</v>
          </cell>
          <cell r="R216" t="str">
            <v>0570117170036315</v>
          </cell>
          <cell r="S216" t="str">
            <v>AHORROS</v>
          </cell>
          <cell r="T216" t="str">
            <v>Davivienda</v>
          </cell>
          <cell r="U216" t="str">
            <v>4.35</v>
          </cell>
          <cell r="V216" t="str">
            <v>FAMISANAR</v>
          </cell>
          <cell r="W216" t="str">
            <v>SURA</v>
          </cell>
          <cell r="X216" t="str">
            <v>PROTECCION</v>
          </cell>
          <cell r="Y216" t="str">
            <v>CAJAMAG</v>
          </cell>
          <cell r="Z216" t="str">
            <v>PROTECCION</v>
          </cell>
          <cell r="AA216">
            <v>44075</v>
          </cell>
          <cell r="AB216">
            <v>44377</v>
          </cell>
          <cell r="AC216">
            <v>-98</v>
          </cell>
          <cell r="AD216" t="str">
            <v>ACUEDUCTO Y ALC</v>
          </cell>
          <cell r="AE216" t="str">
            <v>TRABAJADOR OFICIAL</v>
          </cell>
          <cell r="AF216" t="str">
            <v>SUBGERENCIA ACUEDUCTO Y ALCANTARILLADO</v>
          </cell>
          <cell r="AG216" t="str">
            <v>DIRECCION DE OPERACIONES</v>
          </cell>
        </row>
        <row r="217">
          <cell r="C217">
            <v>85476290</v>
          </cell>
          <cell r="D217" t="str">
            <v>IGUARAN</v>
          </cell>
          <cell r="E217" t="str">
            <v>ROMERO</v>
          </cell>
          <cell r="F217" t="str">
            <v>GERMAN</v>
          </cell>
          <cell r="G217"/>
          <cell r="H217" t="str">
            <v>GERMAN IGUARAN ROMERO</v>
          </cell>
          <cell r="I217"/>
          <cell r="J217">
            <v>3007327032</v>
          </cell>
          <cell r="K217" t="str">
            <v>giguaranr2019@gmail.com</v>
          </cell>
          <cell r="L217" t="str">
            <v>CALLE31 NUMERO 6-01 MANZANAREZ</v>
          </cell>
          <cell r="M217" t="str">
            <v>OPERARIO</v>
          </cell>
          <cell r="N217" t="str">
            <v>01</v>
          </cell>
          <cell r="O217">
            <v>314</v>
          </cell>
          <cell r="P217">
            <v>1849846</v>
          </cell>
          <cell r="Q217"/>
          <cell r="R217" t="str">
            <v>78101734144</v>
          </cell>
          <cell r="S217" t="str">
            <v>AHORROS</v>
          </cell>
          <cell r="T217" t="str">
            <v>BANCOLOMBIA</v>
          </cell>
          <cell r="U217" t="str">
            <v>4.35</v>
          </cell>
          <cell r="V217" t="str">
            <v>COOMEVA EPS</v>
          </cell>
          <cell r="W217" t="str">
            <v>SURA</v>
          </cell>
          <cell r="X217" t="str">
            <v>PROTECCION</v>
          </cell>
          <cell r="Y217" t="str">
            <v>CAJAMAG</v>
          </cell>
          <cell r="Z217" t="str">
            <v>PROTECCION</v>
          </cell>
          <cell r="AA217">
            <v>44075</v>
          </cell>
          <cell r="AB217">
            <v>44377</v>
          </cell>
          <cell r="AC217">
            <v>-98</v>
          </cell>
          <cell r="AD217" t="str">
            <v>ACUEDUCTO Y ALC</v>
          </cell>
          <cell r="AE217" t="str">
            <v>TRABAJADOR OFICIAL</v>
          </cell>
          <cell r="AF217" t="str">
            <v>SUBGERENCIA ACUEDUCTO Y ALCANTARILLADO</v>
          </cell>
          <cell r="AG217" t="str">
            <v>N-A</v>
          </cell>
        </row>
        <row r="218">
          <cell r="C218">
            <v>7601931</v>
          </cell>
          <cell r="D218" t="str">
            <v>VILLAR</v>
          </cell>
          <cell r="E218" t="str">
            <v>NIÑO</v>
          </cell>
          <cell r="F218" t="str">
            <v>GEOVANNY</v>
          </cell>
          <cell r="G218" t="str">
            <v>YAIR</v>
          </cell>
          <cell r="H218" t="str">
            <v>GEOVANNY YAIR VILLAR NIÑO</v>
          </cell>
          <cell r="I218"/>
          <cell r="J218">
            <v>3154600060</v>
          </cell>
          <cell r="K218" t="str">
            <v>geo.villar@hotmail.com</v>
          </cell>
          <cell r="L218" t="str">
            <v>CALLE 14 #48-45 FUNDADORES</v>
          </cell>
          <cell r="M218" t="str">
            <v>OPERARIO - DISTRIBUCIÓN</v>
          </cell>
          <cell r="N218" t="str">
            <v>02</v>
          </cell>
          <cell r="O218">
            <v>487</v>
          </cell>
          <cell r="P218">
            <v>1505801</v>
          </cell>
          <cell r="Q218"/>
          <cell r="R218" t="str">
            <v>0550117100071069</v>
          </cell>
          <cell r="S218" t="str">
            <v>AHORROS</v>
          </cell>
          <cell r="T218" t="str">
            <v>Davivienda</v>
          </cell>
          <cell r="U218" t="str">
            <v>4.35</v>
          </cell>
          <cell r="V218" t="str">
            <v>FAMISANAR</v>
          </cell>
          <cell r="W218" t="str">
            <v>SURA</v>
          </cell>
          <cell r="X218" t="str">
            <v>PROTECCION</v>
          </cell>
          <cell r="Y218" t="str">
            <v>CAJAMAG</v>
          </cell>
          <cell r="Z218" t="str">
            <v>PROTECCION</v>
          </cell>
          <cell r="AA218">
            <v>44075</v>
          </cell>
          <cell r="AB218">
            <v>44377</v>
          </cell>
          <cell r="AC218">
            <v>-98</v>
          </cell>
          <cell r="AD218" t="str">
            <v>ACUEDUCTO Y ALC</v>
          </cell>
          <cell r="AE218" t="str">
            <v>TRABAJADOR OFICIAL</v>
          </cell>
          <cell r="AF218" t="str">
            <v>SUBGERENCIA ACUEDUCTO Y ALCANTARILLADO</v>
          </cell>
          <cell r="AG218" t="str">
            <v>DIRECCION DE ACUEDUCTO</v>
          </cell>
        </row>
        <row r="219">
          <cell r="C219">
            <v>84459831</v>
          </cell>
          <cell r="D219" t="str">
            <v>SALAZAR</v>
          </cell>
          <cell r="E219" t="str">
            <v>POLO</v>
          </cell>
          <cell r="F219" t="str">
            <v>GEINER</v>
          </cell>
          <cell r="G219"/>
          <cell r="H219" t="str">
            <v>GEINER SALAZAR POLO</v>
          </cell>
          <cell r="I219"/>
          <cell r="J219">
            <v>3165121264</v>
          </cell>
          <cell r="K219" t="str">
            <v>sjeiner24@gmail.com</v>
          </cell>
          <cell r="L219" t="str">
            <v>TRANSVERSAL 60 CALLE 10B 119 12 ONDAS DEL CARIBE</v>
          </cell>
          <cell r="M219" t="str">
            <v>OPERARIO PRIORIZADOR</v>
          </cell>
          <cell r="N219" t="str">
            <v>02</v>
          </cell>
          <cell r="O219">
            <v>487</v>
          </cell>
          <cell r="P219">
            <v>1505801</v>
          </cell>
          <cell r="Q219"/>
          <cell r="R219" t="str">
            <v>0550116100128556</v>
          </cell>
          <cell r="S219" t="str">
            <v>AHORROS</v>
          </cell>
          <cell r="T219" t="str">
            <v>Davivienda</v>
          </cell>
          <cell r="U219" t="str">
            <v>4.35</v>
          </cell>
          <cell r="V219" t="str">
            <v>SALUD TOTAL</v>
          </cell>
          <cell r="W219" t="str">
            <v>SURA</v>
          </cell>
          <cell r="X219" t="str">
            <v>PROTECCION</v>
          </cell>
          <cell r="Y219" t="str">
            <v>CAJAMAG</v>
          </cell>
          <cell r="Z219" t="str">
            <v>PROTECCION</v>
          </cell>
          <cell r="AA219">
            <v>44075</v>
          </cell>
          <cell r="AB219">
            <v>44377</v>
          </cell>
          <cell r="AC219">
            <v>-98</v>
          </cell>
          <cell r="AD219" t="str">
            <v>ACUEDUCTO Y ALC</v>
          </cell>
          <cell r="AE219" t="str">
            <v>TRABAJADOR OFICIAL</v>
          </cell>
          <cell r="AF219" t="str">
            <v>SUBGERENCIA ACUEDUCTO Y ALCANTARILLADO</v>
          </cell>
          <cell r="AG219" t="str">
            <v>DIRECCION DE OPERACIONES</v>
          </cell>
        </row>
        <row r="220">
          <cell r="C220">
            <v>85370196</v>
          </cell>
          <cell r="D220" t="str">
            <v>PAREJO</v>
          </cell>
          <cell r="E220" t="str">
            <v>PACHECO</v>
          </cell>
          <cell r="F220" t="str">
            <v>GARI</v>
          </cell>
          <cell r="G220" t="str">
            <v>MIGUEL</v>
          </cell>
          <cell r="H220" t="str">
            <v>GARI MIGUEL PAREJO PACHECO</v>
          </cell>
          <cell r="I220"/>
          <cell r="J220">
            <v>3007563695</v>
          </cell>
          <cell r="K220" t="str">
            <v>gariparejo@hotmail.com</v>
          </cell>
          <cell r="L220" t="str">
            <v>CARRERA 1D # 29 - 27</v>
          </cell>
          <cell r="M220" t="str">
            <v>AUXILIAR ADMINISTRATIVO</v>
          </cell>
          <cell r="N220" t="str">
            <v>02</v>
          </cell>
          <cell r="O220">
            <v>407</v>
          </cell>
          <cell r="P220">
            <v>1505801</v>
          </cell>
          <cell r="Q220"/>
          <cell r="R220" t="str">
            <v>0570116080232063</v>
          </cell>
          <cell r="S220" t="str">
            <v>AHORROS</v>
          </cell>
          <cell r="T220" t="str">
            <v>Davivienda</v>
          </cell>
          <cell r="U220" t="str">
            <v>4.35</v>
          </cell>
          <cell r="V220" t="str">
            <v>SANITAS</v>
          </cell>
          <cell r="W220" t="str">
            <v>SURA</v>
          </cell>
          <cell r="X220" t="str">
            <v>COLPENSIONES</v>
          </cell>
          <cell r="Y220" t="str">
            <v>CAJAMAG</v>
          </cell>
          <cell r="Z220" t="str">
            <v>PROTECCION</v>
          </cell>
          <cell r="AA220">
            <v>44075</v>
          </cell>
          <cell r="AB220">
            <v>44377</v>
          </cell>
          <cell r="AC220">
            <v>-98</v>
          </cell>
          <cell r="AD220" t="str">
            <v>ACUEDUCTO Y ALC</v>
          </cell>
          <cell r="AE220" t="str">
            <v>TRABAJADOR OFICIAL</v>
          </cell>
          <cell r="AF220" t="str">
            <v>SUBGERENCIA CORPORATIVA</v>
          </cell>
          <cell r="AG220" t="str">
            <v>N-A</v>
          </cell>
        </row>
        <row r="221">
          <cell r="C221">
            <v>7602747</v>
          </cell>
          <cell r="D221" t="str">
            <v>URIELES</v>
          </cell>
          <cell r="E221" t="str">
            <v>MARQUEZ</v>
          </cell>
          <cell r="F221" t="str">
            <v>FREY</v>
          </cell>
          <cell r="G221" t="str">
            <v>JESSITH</v>
          </cell>
          <cell r="H221" t="str">
            <v>FREY JESSITH URIELES MARQUEZ</v>
          </cell>
          <cell r="I221"/>
          <cell r="J221">
            <v>3005035353</v>
          </cell>
          <cell r="K221" t="str">
            <v>freyum16@gmail.com</v>
          </cell>
          <cell r="L221" t="str">
            <v>CALLE 40 13 46 MARIA EUGENIA</v>
          </cell>
          <cell r="M221" t="str">
            <v>OPERARIO ELECTROMECANICA - (OFICIALES)</v>
          </cell>
          <cell r="N221" t="str">
            <v>02</v>
          </cell>
          <cell r="O221">
            <v>487</v>
          </cell>
          <cell r="P221">
            <v>1505801</v>
          </cell>
          <cell r="Q221"/>
          <cell r="R221" t="str">
            <v>0550116000647473</v>
          </cell>
          <cell r="S221" t="str">
            <v>AHORROS</v>
          </cell>
          <cell r="T221" t="str">
            <v>Davivienda</v>
          </cell>
          <cell r="U221" t="str">
            <v>4.35</v>
          </cell>
          <cell r="V221" t="str">
            <v>SALUD TOTAL</v>
          </cell>
          <cell r="W221" t="str">
            <v>SURA</v>
          </cell>
          <cell r="X221" t="str">
            <v>COLPENSIONES</v>
          </cell>
          <cell r="Y221" t="str">
            <v>CAJAMAG</v>
          </cell>
          <cell r="Z221" t="str">
            <v>PROTECCION</v>
          </cell>
          <cell r="AA221">
            <v>44075</v>
          </cell>
          <cell r="AB221">
            <v>44377</v>
          </cell>
          <cell r="AC221">
            <v>-98</v>
          </cell>
          <cell r="AD221" t="str">
            <v>ACUEDUCTO Y ALC</v>
          </cell>
          <cell r="AE221" t="str">
            <v>TRABAJADOR OFICIAL</v>
          </cell>
          <cell r="AF221" t="str">
            <v>SUBGERENCIA ACUEDUCTO Y ALCANTARILLADO</v>
          </cell>
          <cell r="AG221" t="str">
            <v>DIRECCION DE OPERACIONES</v>
          </cell>
        </row>
        <row r="222">
          <cell r="C222">
            <v>85458339</v>
          </cell>
          <cell r="D222" t="str">
            <v>BOLIVAR</v>
          </cell>
          <cell r="E222" t="str">
            <v>RIVERA</v>
          </cell>
          <cell r="F222" t="str">
            <v>FREDYS</v>
          </cell>
          <cell r="G222" t="str">
            <v>MANUEL</v>
          </cell>
          <cell r="H222" t="str">
            <v>FREDYS MANUEL BOLIVAR RIVERA</v>
          </cell>
          <cell r="I222"/>
          <cell r="J222">
            <v>3003714127</v>
          </cell>
          <cell r="K222" t="str">
            <v>fredisbolivarr@gmail.com</v>
          </cell>
          <cell r="L222" t="str">
            <v>CALLE 16 NO 14A - 113 SAN JOSE</v>
          </cell>
          <cell r="M222" t="str">
            <v>OPERARIO - (PRIORIZADORES)</v>
          </cell>
          <cell r="N222" t="str">
            <v>02</v>
          </cell>
          <cell r="O222">
            <v>487</v>
          </cell>
          <cell r="P222">
            <v>1505801</v>
          </cell>
          <cell r="Q222">
            <v>200000</v>
          </cell>
          <cell r="R222" t="str">
            <v>0570116270078284</v>
          </cell>
          <cell r="S222" t="str">
            <v>AHORROS</v>
          </cell>
          <cell r="T222" t="str">
            <v>Davivienda</v>
          </cell>
          <cell r="U222" t="str">
            <v>4.35</v>
          </cell>
          <cell r="V222" t="str">
            <v xml:space="preserve">NUEVA E.P.S </v>
          </cell>
          <cell r="W222" t="str">
            <v>SURA</v>
          </cell>
          <cell r="X222" t="str">
            <v>COLPENSIONES</v>
          </cell>
          <cell r="Y222" t="str">
            <v>CAJAMAG</v>
          </cell>
          <cell r="Z222" t="str">
            <v>PROTECCION</v>
          </cell>
          <cell r="AA222">
            <v>44075</v>
          </cell>
          <cell r="AB222">
            <v>44377</v>
          </cell>
          <cell r="AC222">
            <v>-98</v>
          </cell>
          <cell r="AD222" t="str">
            <v>ACUEDUCTO Y ALC</v>
          </cell>
          <cell r="AE222" t="str">
            <v>TRABAJADOR OFICIAL</v>
          </cell>
          <cell r="AF222" t="str">
            <v>SUBGERENCIA ACUEDUCTO Y ALCANTARILLADO</v>
          </cell>
          <cell r="AG222" t="str">
            <v>DIRECCION DE OPERACIONES</v>
          </cell>
        </row>
        <row r="223">
          <cell r="C223">
            <v>12561955</v>
          </cell>
          <cell r="D223" t="str">
            <v>CABAS</v>
          </cell>
          <cell r="E223" t="str">
            <v>LABORDE</v>
          </cell>
          <cell r="F223" t="str">
            <v>CARLOS</v>
          </cell>
          <cell r="G223" t="str">
            <v>JAIME</v>
          </cell>
          <cell r="H223" t="str">
            <v>CARLOS JAIME CABAS LABORDE</v>
          </cell>
          <cell r="I223"/>
          <cell r="J223">
            <v>3002230407</v>
          </cell>
          <cell r="K223" t="str">
            <v>cjcabas2005@hotmail.com</v>
          </cell>
          <cell r="L223" t="str">
            <v>CARRERA 9#17-24 EL PUEBLITO</v>
          </cell>
          <cell r="M223" t="str">
            <v>TECNICO OPERATIVO</v>
          </cell>
          <cell r="N223" t="str">
            <v>01</v>
          </cell>
          <cell r="O223">
            <v>314</v>
          </cell>
          <cell r="P223">
            <v>1849846</v>
          </cell>
          <cell r="Q223">
            <v>200000</v>
          </cell>
          <cell r="R223" t="str">
            <v>255145617</v>
          </cell>
          <cell r="S223" t="str">
            <v>AHORROS</v>
          </cell>
          <cell r="T223" t="str">
            <v>BBVA</v>
          </cell>
          <cell r="U223" t="str">
            <v>4.35</v>
          </cell>
          <cell r="V223" t="str">
            <v>SANITAS</v>
          </cell>
          <cell r="W223" t="str">
            <v>SURA</v>
          </cell>
          <cell r="X223" t="str">
            <v>COLPENSIONES</v>
          </cell>
          <cell r="Y223" t="str">
            <v>CAJAMAG</v>
          </cell>
          <cell r="Z223" t="str">
            <v>PROTECCION</v>
          </cell>
          <cell r="AA223">
            <v>44075</v>
          </cell>
          <cell r="AB223">
            <v>44377</v>
          </cell>
          <cell r="AC223">
            <v>-98</v>
          </cell>
          <cell r="AD223" t="str">
            <v>CENTRAL</v>
          </cell>
          <cell r="AE223" t="str">
            <v>TRABAJADOR OFICIAL</v>
          </cell>
          <cell r="AF223" t="str">
            <v>SUBGERENCIA OPERACIÓN DE OTROS SERVICIOS</v>
          </cell>
          <cell r="AG223" t="str">
            <v>DIRECCION ACTIVIDADES COMPLEMENTARIAS Y SERVICIOS NO REGULADOS</v>
          </cell>
        </row>
        <row r="224">
          <cell r="C224">
            <v>1082924516</v>
          </cell>
          <cell r="D224" t="str">
            <v>DURAN</v>
          </cell>
          <cell r="E224" t="str">
            <v>MARQUEZ</v>
          </cell>
          <cell r="F224" t="str">
            <v>FREDYS</v>
          </cell>
          <cell r="G224" t="str">
            <v>JUNIOR</v>
          </cell>
          <cell r="H224" t="str">
            <v>FREDYS JUNIOR DURAN MARQUEZ</v>
          </cell>
          <cell r="I224"/>
          <cell r="J224">
            <v>3008913152</v>
          </cell>
          <cell r="K224" t="str">
            <v>duranfredys14@gmail.com</v>
          </cell>
          <cell r="L224" t="str">
            <v>MZA 33 CASA 21 URB. EL PARQUE</v>
          </cell>
          <cell r="M224" t="str">
            <v>OPERARIO</v>
          </cell>
          <cell r="N224" t="str">
            <v>03</v>
          </cell>
          <cell r="O224">
            <v>487</v>
          </cell>
          <cell r="P224">
            <v>1795532</v>
          </cell>
          <cell r="Q224"/>
          <cell r="R224" t="str">
            <v>0550116000646715</v>
          </cell>
          <cell r="S224" t="str">
            <v>AHORROS</v>
          </cell>
          <cell r="T224" t="str">
            <v>Davivienda</v>
          </cell>
          <cell r="U224" t="str">
            <v>4.35</v>
          </cell>
          <cell r="V224" t="str">
            <v xml:space="preserve">NUEVA E.P.S </v>
          </cell>
          <cell r="W224" t="str">
            <v>SURA</v>
          </cell>
          <cell r="X224" t="str">
            <v>PORVENIR</v>
          </cell>
          <cell r="Y224" t="str">
            <v>CAJAMAG</v>
          </cell>
          <cell r="Z224" t="str">
            <v>PROTECCION</v>
          </cell>
          <cell r="AA224">
            <v>44075</v>
          </cell>
          <cell r="AB224">
            <v>44377</v>
          </cell>
          <cell r="AC224">
            <v>-98</v>
          </cell>
          <cell r="AD224" t="str">
            <v>ACUEDUCTO Y ALC</v>
          </cell>
          <cell r="AE224" t="str">
            <v>TRABAJADOR OFICIAL</v>
          </cell>
          <cell r="AF224" t="str">
            <v>SUBGERENCIA ACUEDUCTO Y ALCANTARILLADO</v>
          </cell>
          <cell r="AG224" t="str">
            <v>DIRECCION DE OPERACIONES</v>
          </cell>
        </row>
        <row r="225">
          <cell r="C225">
            <v>1082933860</v>
          </cell>
          <cell r="D225" t="str">
            <v>PERTUZ</v>
          </cell>
          <cell r="E225" t="str">
            <v>VIZCAINO</v>
          </cell>
          <cell r="F225" t="str">
            <v>FREDY</v>
          </cell>
          <cell r="G225" t="str">
            <v>RAFAEL</v>
          </cell>
          <cell r="H225" t="str">
            <v>FREDY RAFAEL PERTUZ VIZCAINO</v>
          </cell>
          <cell r="I225"/>
          <cell r="J225">
            <v>3017079949</v>
          </cell>
          <cell r="K225" t="str">
            <v>fredypertuz@hotmail.com</v>
          </cell>
          <cell r="L225" t="str">
            <v>CRA 66 48A 128 MIRADOR DE MINCA</v>
          </cell>
          <cell r="M225" t="str">
            <v>OPERARIO ELECTROMECANICA - (OFICIALES)</v>
          </cell>
          <cell r="N225" t="str">
            <v>02</v>
          </cell>
          <cell r="O225">
            <v>487</v>
          </cell>
          <cell r="P225">
            <v>1505801</v>
          </cell>
          <cell r="Q225"/>
          <cell r="R225" t="str">
            <v>77906576085</v>
          </cell>
          <cell r="S225" t="str">
            <v>AHORROS</v>
          </cell>
          <cell r="T225" t="str">
            <v>BANCOLOMBIA</v>
          </cell>
          <cell r="U225" t="str">
            <v>4.35</v>
          </cell>
          <cell r="V225" t="str">
            <v>SANITAS</v>
          </cell>
          <cell r="W225" t="str">
            <v>SURA</v>
          </cell>
          <cell r="X225" t="str">
            <v>PROTECCION</v>
          </cell>
          <cell r="Y225" t="str">
            <v>CAJAMAG</v>
          </cell>
          <cell r="Z225" t="str">
            <v>PROTECCION</v>
          </cell>
          <cell r="AA225">
            <v>44075</v>
          </cell>
          <cell r="AB225">
            <v>44377</v>
          </cell>
          <cell r="AC225">
            <v>-98</v>
          </cell>
          <cell r="AD225" t="str">
            <v>ACUEDUCTO Y ALC</v>
          </cell>
          <cell r="AE225" t="str">
            <v>TRABAJADOR OFICIAL</v>
          </cell>
          <cell r="AF225" t="str">
            <v>SUBGERENCIA ACUEDUCTO Y ALCANTARILLADO</v>
          </cell>
          <cell r="AG225" t="str">
            <v>DIRECCION DE OPERACIONES</v>
          </cell>
        </row>
        <row r="226">
          <cell r="C226">
            <v>84459581</v>
          </cell>
          <cell r="D226" t="str">
            <v>PUENTES</v>
          </cell>
          <cell r="E226" t="str">
            <v>DIAZ</v>
          </cell>
          <cell r="F226" t="str">
            <v>FREDY</v>
          </cell>
          <cell r="G226" t="str">
            <v>JOSE</v>
          </cell>
          <cell r="H226" t="str">
            <v>FREDY JOSE PUENTES DIAZ</v>
          </cell>
          <cell r="I226"/>
          <cell r="J226">
            <v>3217377165</v>
          </cell>
          <cell r="K226" t="str">
            <v>puentefredy250@gmail.com</v>
          </cell>
          <cell r="L226" t="str">
            <v>CRA 34 # 26A-11 TAYRONA</v>
          </cell>
          <cell r="M226" t="str">
            <v>OPERARIO - OFICIAL DE REDES</v>
          </cell>
          <cell r="N226" t="str">
            <v>02</v>
          </cell>
          <cell r="O226">
            <v>487</v>
          </cell>
          <cell r="P226">
            <v>1505801</v>
          </cell>
          <cell r="Q226"/>
          <cell r="R226" t="str">
            <v>116500099324</v>
          </cell>
          <cell r="S226" t="str">
            <v>AHORROS</v>
          </cell>
          <cell r="T226" t="str">
            <v>Davivienda</v>
          </cell>
          <cell r="U226" t="str">
            <v>4.35</v>
          </cell>
          <cell r="V226" t="str">
            <v>SALUD TOTAL</v>
          </cell>
          <cell r="W226" t="str">
            <v>SURA</v>
          </cell>
          <cell r="X226" t="str">
            <v>PORVENIR</v>
          </cell>
          <cell r="Y226" t="str">
            <v>CAJAMAG</v>
          </cell>
          <cell r="Z226" t="str">
            <v>PROTECCION</v>
          </cell>
          <cell r="AA226">
            <v>44075</v>
          </cell>
          <cell r="AB226">
            <v>44377</v>
          </cell>
          <cell r="AC226">
            <v>-98</v>
          </cell>
          <cell r="AD226" t="str">
            <v>ACUEDUCTO Y ALC</v>
          </cell>
          <cell r="AE226" t="str">
            <v>TRABAJADOR OFICIAL</v>
          </cell>
          <cell r="AF226" t="str">
            <v>SUBGERENCIA ACUEDUCTO Y ALCANTARILLADO</v>
          </cell>
          <cell r="AG226" t="str">
            <v>DIRECCION DE ALCANTARILLADO</v>
          </cell>
        </row>
        <row r="227">
          <cell r="C227">
            <v>85466188</v>
          </cell>
          <cell r="D227" t="str">
            <v>NIETO</v>
          </cell>
          <cell r="E227" t="str">
            <v>CADENA</v>
          </cell>
          <cell r="F227" t="str">
            <v>FREDI</v>
          </cell>
          <cell r="G227" t="str">
            <v>ALBERTO</v>
          </cell>
          <cell r="H227" t="str">
            <v>FREDI ALBERTO NIETO CADENA</v>
          </cell>
          <cell r="I227"/>
          <cell r="J227">
            <v>3014507443</v>
          </cell>
          <cell r="K227" t="str">
            <v>fredync321@gmail.com</v>
          </cell>
          <cell r="L227" t="str">
            <v>MZ 11 CASA 19 EL PANDO</v>
          </cell>
          <cell r="M227" t="str">
            <v>OPERARIO - OFICIAL DE REDES</v>
          </cell>
          <cell r="N227" t="str">
            <v>02</v>
          </cell>
          <cell r="O227">
            <v>487</v>
          </cell>
          <cell r="P227">
            <v>1505801</v>
          </cell>
          <cell r="Q227"/>
          <cell r="R227" t="str">
            <v>116570013106</v>
          </cell>
          <cell r="S227" t="str">
            <v>AHORROS</v>
          </cell>
          <cell r="T227" t="str">
            <v>Davivienda</v>
          </cell>
          <cell r="U227" t="str">
            <v>4.35</v>
          </cell>
          <cell r="V227" t="str">
            <v xml:space="preserve">NUEVA E.P.S </v>
          </cell>
          <cell r="W227" t="str">
            <v>SURA</v>
          </cell>
          <cell r="X227" t="str">
            <v>PORVENIR</v>
          </cell>
          <cell r="Y227" t="str">
            <v>CAJAMAG</v>
          </cell>
          <cell r="Z227" t="str">
            <v>PROTECCION</v>
          </cell>
          <cell r="AA227">
            <v>44075</v>
          </cell>
          <cell r="AB227">
            <v>44377</v>
          </cell>
          <cell r="AC227">
            <v>-98</v>
          </cell>
          <cell r="AD227" t="str">
            <v>ACUEDUCTO Y ALC</v>
          </cell>
          <cell r="AE227" t="str">
            <v>TRABAJADOR OFICIAL</v>
          </cell>
          <cell r="AF227" t="str">
            <v>SUBGERENCIA ACUEDUCTO Y ALCANTARILLADO</v>
          </cell>
          <cell r="AG227" t="str">
            <v>DIRECCION DE ALCANTARILLADO</v>
          </cell>
        </row>
        <row r="228">
          <cell r="C228">
            <v>12557514</v>
          </cell>
          <cell r="D228" t="str">
            <v>ARVILLA</v>
          </cell>
          <cell r="E228" t="str">
            <v>PRIMERA</v>
          </cell>
          <cell r="F228" t="str">
            <v>FRANCISCO</v>
          </cell>
          <cell r="G228" t="str">
            <v>ANTONIO</v>
          </cell>
          <cell r="H228" t="str">
            <v>FRANCISCO ANTONIO ARVILLA PRIMERA</v>
          </cell>
          <cell r="I228"/>
          <cell r="J228">
            <v>3118445699</v>
          </cell>
          <cell r="K228" t="str">
            <v>franciscoarvilla@hotmail.com</v>
          </cell>
          <cell r="L228" t="str">
            <v>CRA 7 # 32-09 MANZANARES</v>
          </cell>
          <cell r="M228" t="str">
            <v>OPERARIO - AYUDANTE DE REDES</v>
          </cell>
          <cell r="N228" t="str">
            <v>01</v>
          </cell>
          <cell r="O228">
            <v>487</v>
          </cell>
          <cell r="P228">
            <v>1150932</v>
          </cell>
          <cell r="Q228"/>
          <cell r="R228" t="str">
            <v>116570012819</v>
          </cell>
          <cell r="S228" t="str">
            <v>AHORROS</v>
          </cell>
          <cell r="T228" t="str">
            <v>Davivienda</v>
          </cell>
          <cell r="U228" t="str">
            <v>4.35</v>
          </cell>
          <cell r="V228" t="str">
            <v>SALUD TOTAL</v>
          </cell>
          <cell r="W228" t="str">
            <v>SURA</v>
          </cell>
          <cell r="X228" t="str">
            <v>COLPENSIONES</v>
          </cell>
          <cell r="Y228" t="str">
            <v>CAJAMAG</v>
          </cell>
          <cell r="Z228" t="str">
            <v>PROTECCION</v>
          </cell>
          <cell r="AA228">
            <v>44075</v>
          </cell>
          <cell r="AB228">
            <v>44377</v>
          </cell>
          <cell r="AC228">
            <v>-98</v>
          </cell>
          <cell r="AD228" t="str">
            <v>ACUEDUCTO Y ALC</v>
          </cell>
          <cell r="AE228" t="str">
            <v>TRABAJADOR OFICIAL</v>
          </cell>
          <cell r="AF228" t="str">
            <v>SUBGERENCIA ACUEDUCTO Y ALCANTARILLADO</v>
          </cell>
          <cell r="AG228" t="str">
            <v>DIRECCION DE ALCANTARILLADO</v>
          </cell>
        </row>
        <row r="229">
          <cell r="C229">
            <v>4978882</v>
          </cell>
          <cell r="D229" t="str">
            <v>GOMEZ</v>
          </cell>
          <cell r="E229" t="str">
            <v>RAMIREZ</v>
          </cell>
          <cell r="F229" t="str">
            <v>FRANCISCO</v>
          </cell>
          <cell r="G229" t="str">
            <v>ALBERTO</v>
          </cell>
          <cell r="H229" t="str">
            <v>FRANCISCO ALBERTO GOMEZ RAMIREZ</v>
          </cell>
          <cell r="I229"/>
          <cell r="J229">
            <v>3158440744</v>
          </cell>
          <cell r="K229" t="str">
            <v>cheos0179@hotmail.com</v>
          </cell>
          <cell r="L229" t="str">
            <v>CRA 17 # 38A-08 SAN JOSÉ DEL PANDO</v>
          </cell>
          <cell r="M229" t="str">
            <v>OPERARIO - OFICIAL DE REDES</v>
          </cell>
          <cell r="N229" t="str">
            <v>02</v>
          </cell>
          <cell r="O229">
            <v>487</v>
          </cell>
          <cell r="P229">
            <v>1505801</v>
          </cell>
          <cell r="Q229"/>
          <cell r="R229" t="str">
            <v>78105804449</v>
          </cell>
          <cell r="S229" t="str">
            <v>AHORROS</v>
          </cell>
          <cell r="T229" t="str">
            <v>BANCOLOMBIA</v>
          </cell>
          <cell r="U229" t="str">
            <v>4.35</v>
          </cell>
          <cell r="V229" t="str">
            <v xml:space="preserve">NUEVA E.P.S </v>
          </cell>
          <cell r="W229" t="str">
            <v>SURA</v>
          </cell>
          <cell r="X229" t="str">
            <v>COLPENSIONES</v>
          </cell>
          <cell r="Y229" t="str">
            <v>CAJAMAG</v>
          </cell>
          <cell r="Z229" t="str">
            <v>PROTECCION</v>
          </cell>
          <cell r="AA229">
            <v>44075</v>
          </cell>
          <cell r="AB229">
            <v>44377</v>
          </cell>
          <cell r="AC229">
            <v>-98</v>
          </cell>
          <cell r="AD229" t="str">
            <v>ACUEDUCTO Y ALC</v>
          </cell>
          <cell r="AE229" t="str">
            <v>TRABAJADOR OFICIAL</v>
          </cell>
          <cell r="AF229" t="str">
            <v>SUBGERENCIA ACUEDUCTO Y ALCANTARILLADO</v>
          </cell>
          <cell r="AG229" t="str">
            <v>DIRECCION DE ALCANTARILLADO</v>
          </cell>
        </row>
        <row r="230">
          <cell r="C230">
            <v>3815123</v>
          </cell>
          <cell r="D230" t="str">
            <v>HERNANDEZ</v>
          </cell>
          <cell r="E230" t="str">
            <v>BLANCO</v>
          </cell>
          <cell r="F230" t="str">
            <v>FRANCISCO</v>
          </cell>
          <cell r="G230"/>
          <cell r="H230" t="str">
            <v>FRANCISCO HERNANDEZ BLANCO</v>
          </cell>
          <cell r="I230"/>
          <cell r="J230">
            <v>3157278115</v>
          </cell>
          <cell r="K230" t="str">
            <v>franktato123@gmail.com</v>
          </cell>
          <cell r="L230" t="str">
            <v>CRA17 # 38A-08 SAN JOSÉ DEL PANDO</v>
          </cell>
          <cell r="M230" t="str">
            <v>TECNICO OPERATIVO</v>
          </cell>
          <cell r="N230" t="str">
            <v>01</v>
          </cell>
          <cell r="O230">
            <v>314</v>
          </cell>
          <cell r="P230">
            <v>1849846</v>
          </cell>
          <cell r="Q230">
            <v>200000</v>
          </cell>
          <cell r="R230">
            <v>78105817826</v>
          </cell>
          <cell r="S230" t="str">
            <v>AHORROS</v>
          </cell>
          <cell r="T230" t="str">
            <v>BANCOLOMBIA</v>
          </cell>
          <cell r="U230" t="str">
            <v>4.35</v>
          </cell>
          <cell r="V230" t="str">
            <v xml:space="preserve">NUEVA E.P.S </v>
          </cell>
          <cell r="W230" t="str">
            <v>SURA</v>
          </cell>
          <cell r="X230" t="str">
            <v>PORVENIR</v>
          </cell>
          <cell r="Y230" t="str">
            <v>CAJAMAG</v>
          </cell>
          <cell r="Z230" t="str">
            <v>PROTECCION</v>
          </cell>
          <cell r="AA230">
            <v>44075</v>
          </cell>
          <cell r="AB230">
            <v>44377</v>
          </cell>
          <cell r="AC230">
            <v>-98</v>
          </cell>
          <cell r="AD230" t="str">
            <v>ACUEDUCTO Y ALC</v>
          </cell>
          <cell r="AE230" t="str">
            <v>TRABAJADOR OFICIAL</v>
          </cell>
          <cell r="AF230" t="str">
            <v>SUBGERENCIA ACUEDUCTO Y ALCANTARILLADO</v>
          </cell>
          <cell r="AG230" t="str">
            <v>DIRECCION DE ALCANTARILLADO</v>
          </cell>
        </row>
        <row r="231">
          <cell r="C231">
            <v>12551759</v>
          </cell>
          <cell r="D231" t="str">
            <v>LABORDE</v>
          </cell>
          <cell r="E231" t="str">
            <v>PARDO</v>
          </cell>
          <cell r="F231" t="str">
            <v>FERNANDO</v>
          </cell>
          <cell r="G231" t="str">
            <v>FRANCISCO</v>
          </cell>
          <cell r="H231" t="str">
            <v>FERNANDO FRANCISCO LABORDE PARDO</v>
          </cell>
          <cell r="I231"/>
          <cell r="J231">
            <v>3017656385</v>
          </cell>
          <cell r="K231" t="str">
            <v>fernandolabordepardo@gmail.com</v>
          </cell>
          <cell r="L231" t="str">
            <v>CARRERA 12#34-83 MARIA EUGENIA</v>
          </cell>
          <cell r="M231" t="str">
            <v>OPERARIO - (OFICIAL DE REDES)</v>
          </cell>
          <cell r="N231" t="str">
            <v>02</v>
          </cell>
          <cell r="O231">
            <v>487</v>
          </cell>
          <cell r="P231">
            <v>1505801</v>
          </cell>
          <cell r="Q231"/>
          <cell r="R231" t="str">
            <v>0550117300064336</v>
          </cell>
          <cell r="S231" t="str">
            <v>AHORROS</v>
          </cell>
          <cell r="T231" t="str">
            <v>Davivienda</v>
          </cell>
          <cell r="U231" t="str">
            <v>4.35</v>
          </cell>
          <cell r="V231" t="str">
            <v xml:space="preserve">NUEVA E.P.S </v>
          </cell>
          <cell r="W231" t="str">
            <v>SURA</v>
          </cell>
          <cell r="X231" t="str">
            <v>COLPENSIONES</v>
          </cell>
          <cell r="Y231" t="str">
            <v>CAJAMAG</v>
          </cell>
          <cell r="Z231" t="str">
            <v>PROTECCION</v>
          </cell>
          <cell r="AA231">
            <v>44075</v>
          </cell>
          <cell r="AB231">
            <v>44377</v>
          </cell>
          <cell r="AC231">
            <v>-98</v>
          </cell>
          <cell r="AD231" t="str">
            <v>ACUEDUCTO Y ALC</v>
          </cell>
          <cell r="AE231" t="str">
            <v>TRABAJADOR OFICIAL</v>
          </cell>
          <cell r="AF231" t="str">
            <v>SUBGERENCIA ACUEDUCTO Y ALCANTARILLADO</v>
          </cell>
          <cell r="AG231" t="str">
            <v>DIRECCION DE OPERACIONES</v>
          </cell>
        </row>
        <row r="232">
          <cell r="C232">
            <v>85477986</v>
          </cell>
          <cell r="D232" t="str">
            <v>LARA</v>
          </cell>
          <cell r="E232" t="str">
            <v>AMADOR</v>
          </cell>
          <cell r="F232" t="str">
            <v>FELIPE</v>
          </cell>
          <cell r="G232" t="str">
            <v>JUNIOR</v>
          </cell>
          <cell r="H232" t="str">
            <v>FELIPE JUNIOR LARA AMADOR</v>
          </cell>
          <cell r="I232"/>
          <cell r="J232">
            <v>3015592598</v>
          </cell>
          <cell r="K232" t="str">
            <v>felipelara1502@hotmail.com</v>
          </cell>
          <cell r="L232" t="str">
            <v>MZA 2 C 8 EL PANDO</v>
          </cell>
          <cell r="M232" t="str">
            <v>OPERARIO ELECTROMECANICA - (OFICIALES)</v>
          </cell>
          <cell r="N232" t="str">
            <v>02</v>
          </cell>
          <cell r="O232">
            <v>487</v>
          </cell>
          <cell r="P232">
            <v>1505801</v>
          </cell>
          <cell r="Q232"/>
          <cell r="R232" t="str">
            <v>488405044238</v>
          </cell>
          <cell r="S232" t="str">
            <v>AHORROS</v>
          </cell>
          <cell r="T232" t="str">
            <v>Davivienda</v>
          </cell>
          <cell r="U232" t="str">
            <v>4.35</v>
          </cell>
          <cell r="V232" t="str">
            <v>MUTUAL SER</v>
          </cell>
          <cell r="W232" t="str">
            <v>SURA</v>
          </cell>
          <cell r="X232" t="str">
            <v>PROTECCION</v>
          </cell>
          <cell r="Y232" t="str">
            <v>CAJAMAG</v>
          </cell>
          <cell r="Z232" t="str">
            <v>PROTECCION</v>
          </cell>
          <cell r="AA232">
            <v>44075</v>
          </cell>
          <cell r="AB232">
            <v>44377</v>
          </cell>
          <cell r="AC232">
            <v>-98</v>
          </cell>
          <cell r="AD232" t="str">
            <v>ACUEDUCTO Y ALC</v>
          </cell>
          <cell r="AE232" t="str">
            <v>TRABAJADOR OFICIAL</v>
          </cell>
          <cell r="AF232" t="str">
            <v>SUBGERENCIA ACUEDUCTO Y ALCANTARILLADO</v>
          </cell>
          <cell r="AG232" t="str">
            <v>DIRECCION DE OPERACIONES</v>
          </cell>
        </row>
        <row r="233">
          <cell r="C233">
            <v>1082890557</v>
          </cell>
          <cell r="D233" t="str">
            <v>PERALES</v>
          </cell>
          <cell r="E233" t="str">
            <v>CARVAJAL</v>
          </cell>
          <cell r="F233" t="str">
            <v>FABIO</v>
          </cell>
          <cell r="G233" t="str">
            <v>ENRIQUE</v>
          </cell>
          <cell r="H233" t="str">
            <v>FABIO ENRIQUE PERALES CARVAJAL</v>
          </cell>
          <cell r="I233"/>
          <cell r="J233">
            <v>3005775540</v>
          </cell>
          <cell r="K233" t="str">
            <v>fabioperales011@gmail.com</v>
          </cell>
          <cell r="L233" t="str">
            <v>CARRERA 21A NO 3-29 SAN FERNANDO</v>
          </cell>
          <cell r="M233" t="str">
            <v>AUXILIAR ADMINISTRATIVO</v>
          </cell>
          <cell r="N233" t="str">
            <v>02</v>
          </cell>
          <cell r="O233">
            <v>407</v>
          </cell>
          <cell r="P233">
            <v>1505801</v>
          </cell>
          <cell r="Q233"/>
          <cell r="R233" t="str">
            <v>0570117370078422</v>
          </cell>
          <cell r="S233" t="str">
            <v>AHORROS</v>
          </cell>
          <cell r="T233" t="str">
            <v>Davivienda</v>
          </cell>
          <cell r="U233" t="str">
            <v>4.35</v>
          </cell>
          <cell r="V233" t="str">
            <v>CAJACOPI</v>
          </cell>
          <cell r="W233" t="str">
            <v>SURA</v>
          </cell>
          <cell r="X233" t="str">
            <v>PROTECCION</v>
          </cell>
          <cell r="Y233" t="str">
            <v>CAJAMAG</v>
          </cell>
          <cell r="Z233" t="str">
            <v>PROTECCION</v>
          </cell>
          <cell r="AA233">
            <v>44075</v>
          </cell>
          <cell r="AB233">
            <v>44377</v>
          </cell>
          <cell r="AC233">
            <v>-98</v>
          </cell>
          <cell r="AD233" t="str">
            <v>ACUEDUCTO Y ALC</v>
          </cell>
          <cell r="AE233" t="str">
            <v>TRABAJADOR OFICIAL</v>
          </cell>
          <cell r="AF233" t="str">
            <v>SUBGERENCIA GESTION COMERCIAL Y SERVICIO AL CIUDADANO</v>
          </cell>
          <cell r="AG233" t="str">
            <v>N-A</v>
          </cell>
        </row>
        <row r="234">
          <cell r="C234">
            <v>85469000</v>
          </cell>
          <cell r="D234" t="str">
            <v>REALES</v>
          </cell>
          <cell r="E234" t="str">
            <v>DEL RIO</v>
          </cell>
          <cell r="F234" t="str">
            <v>FABIAN</v>
          </cell>
          <cell r="G234" t="str">
            <v>ENRIQUE</v>
          </cell>
          <cell r="H234" t="str">
            <v>FABIAN ENRIQUE REALES DEL RIO</v>
          </cell>
          <cell r="I234"/>
          <cell r="J234">
            <v>3163151061</v>
          </cell>
          <cell r="K234" t="str">
            <v>fabianrealesd@gmail.com</v>
          </cell>
          <cell r="L234" t="str">
            <v>CALLE18# 16 -15</v>
          </cell>
          <cell r="M234" t="str">
            <v>AUXILIAR ADMINISTRATIVO (GESTOR COMERCIAL)</v>
          </cell>
          <cell r="N234" t="str">
            <v>01</v>
          </cell>
          <cell r="O234">
            <v>407</v>
          </cell>
          <cell r="P234">
            <v>1150932</v>
          </cell>
          <cell r="Q234">
            <v>200000</v>
          </cell>
          <cell r="R234" t="str">
            <v>0550116000618946</v>
          </cell>
          <cell r="S234" t="str">
            <v>AHORROS</v>
          </cell>
          <cell r="T234" t="str">
            <v>Davivienda</v>
          </cell>
          <cell r="U234" t="str">
            <v>.522</v>
          </cell>
          <cell r="V234" t="str">
            <v>MUTUAL SER</v>
          </cell>
          <cell r="W234" t="str">
            <v>SURA</v>
          </cell>
          <cell r="X234" t="str">
            <v>PROTECCION</v>
          </cell>
          <cell r="Y234" t="str">
            <v>CAJAMAG</v>
          </cell>
          <cell r="Z234" t="str">
            <v>PROTECCION</v>
          </cell>
          <cell r="AA234">
            <v>44075</v>
          </cell>
          <cell r="AB234">
            <v>44377</v>
          </cell>
          <cell r="AC234">
            <v>-98</v>
          </cell>
          <cell r="AD234" t="str">
            <v>ACUEDUCTO Y ALC</v>
          </cell>
          <cell r="AE234" t="str">
            <v>TRABAJADOR OFICIAL</v>
          </cell>
          <cell r="AF234" t="str">
            <v>SUBGERENCIA GESTION COMERCIAL Y SERVICIO AL CIUDADANO</v>
          </cell>
          <cell r="AG234" t="str">
            <v>N-A</v>
          </cell>
        </row>
        <row r="235">
          <cell r="C235">
            <v>85466128</v>
          </cell>
          <cell r="D235" t="str">
            <v>BLANCO</v>
          </cell>
          <cell r="E235" t="str">
            <v>DEL PRADO</v>
          </cell>
          <cell r="F235" t="str">
            <v>EVER</v>
          </cell>
          <cell r="G235" t="str">
            <v>RAFAEL</v>
          </cell>
          <cell r="H235" t="str">
            <v>EVER RAFAEL BLANCO DEL PRADO</v>
          </cell>
          <cell r="I235"/>
          <cell r="J235">
            <v>3205802177</v>
          </cell>
          <cell r="K235" t="str">
            <v>everblanco1973@hotmail.com</v>
          </cell>
          <cell r="L235" t="str">
            <v>MZ C CASA 20 VILLA DANIA</v>
          </cell>
          <cell r="M235" t="str">
            <v>OPERARIO - OFICIAL DE REDES</v>
          </cell>
          <cell r="N235" t="str">
            <v>02</v>
          </cell>
          <cell r="O235">
            <v>487</v>
          </cell>
          <cell r="P235">
            <v>1505801</v>
          </cell>
          <cell r="Q235"/>
          <cell r="R235" t="str">
            <v>0550116800003737</v>
          </cell>
          <cell r="S235" t="str">
            <v>AHORROS</v>
          </cell>
          <cell r="T235" t="str">
            <v>Davivienda</v>
          </cell>
          <cell r="U235" t="str">
            <v>4.35</v>
          </cell>
          <cell r="V235" t="str">
            <v>SANITAS</v>
          </cell>
          <cell r="W235" t="str">
            <v>SURA</v>
          </cell>
          <cell r="X235" t="str">
            <v>COLPENSIONES</v>
          </cell>
          <cell r="Y235" t="str">
            <v>CAJAMAG</v>
          </cell>
          <cell r="Z235" t="str">
            <v>PROTECCION</v>
          </cell>
          <cell r="AA235">
            <v>44075</v>
          </cell>
          <cell r="AB235">
            <v>44377</v>
          </cell>
          <cell r="AC235">
            <v>-98</v>
          </cell>
          <cell r="AD235" t="str">
            <v>ACUEDUCTO Y ALC</v>
          </cell>
          <cell r="AE235" t="str">
            <v>TRABAJADOR OFICIAL</v>
          </cell>
          <cell r="AF235" t="str">
            <v>SUBGERENCIA ACUEDUCTO Y ALCANTARILLADO</v>
          </cell>
          <cell r="AG235" t="str">
            <v>DIRECCION DE ALCANTARILLADO</v>
          </cell>
        </row>
        <row r="236">
          <cell r="C236">
            <v>1083456467</v>
          </cell>
          <cell r="D236" t="str">
            <v>AVENDAÑO</v>
          </cell>
          <cell r="E236" t="str">
            <v>REALES</v>
          </cell>
          <cell r="F236" t="str">
            <v>ERIC</v>
          </cell>
          <cell r="G236" t="str">
            <v>ALFONSO</v>
          </cell>
          <cell r="H236" t="str">
            <v>ERIC ALFONSO AVENDAÑO REALES</v>
          </cell>
          <cell r="I236"/>
          <cell r="J236">
            <v>3232099870</v>
          </cell>
          <cell r="K236" t="str">
            <v>avendañoreales@hotmail.com</v>
          </cell>
          <cell r="L236" t="str">
            <v>CLLE41 #17-103 MARIA EUGENIA</v>
          </cell>
          <cell r="M236" t="str">
            <v>AUXILIAR ADMINISTRATIVO</v>
          </cell>
          <cell r="N236" t="str">
            <v>03</v>
          </cell>
          <cell r="O236">
            <v>407</v>
          </cell>
          <cell r="P236">
            <v>1795532</v>
          </cell>
          <cell r="Q236"/>
          <cell r="R236" t="str">
            <v>518306188</v>
          </cell>
          <cell r="S236" t="str">
            <v>AHORROS</v>
          </cell>
          <cell r="T236" t="str">
            <v>BBVA</v>
          </cell>
          <cell r="U236" t="str">
            <v>4.35</v>
          </cell>
          <cell r="V236" t="str">
            <v xml:space="preserve">NUEVA E.P.S </v>
          </cell>
          <cell r="W236" t="str">
            <v>SURA</v>
          </cell>
          <cell r="X236" t="str">
            <v>PORVENIR</v>
          </cell>
          <cell r="Y236" t="str">
            <v>CAJAMAG</v>
          </cell>
          <cell r="Z236" t="str">
            <v>PROTECCION</v>
          </cell>
          <cell r="AA236">
            <v>44075</v>
          </cell>
          <cell r="AB236">
            <v>44377</v>
          </cell>
          <cell r="AC236">
            <v>-98</v>
          </cell>
          <cell r="AD236" t="str">
            <v>CENTRAL</v>
          </cell>
          <cell r="AE236" t="str">
            <v>TRABAJADOR OFICIAL</v>
          </cell>
          <cell r="AF236" t="str">
            <v>SUBGERENCIA OPERACIÓN DE OTROS SERVICIOS</v>
          </cell>
          <cell r="AG236" t="str">
            <v>DIRECCION DE ASEO Y APROVECHAMIENTO</v>
          </cell>
        </row>
        <row r="237">
          <cell r="C237">
            <v>85475786</v>
          </cell>
          <cell r="D237" t="str">
            <v>SANTRICH</v>
          </cell>
          <cell r="E237" t="str">
            <v>ALVAREZ</v>
          </cell>
          <cell r="F237" t="str">
            <v>ENEIR</v>
          </cell>
          <cell r="G237"/>
          <cell r="H237" t="str">
            <v>ENEIR SANTRICH ALVAREZ</v>
          </cell>
          <cell r="I237"/>
          <cell r="J237">
            <v>3044597496</v>
          </cell>
          <cell r="K237" t="str">
            <v>eneiralvarez.85@hotmail.com</v>
          </cell>
          <cell r="L237" t="str">
            <v>CARRERA 17 A #31- 10-</v>
          </cell>
          <cell r="M237" t="str">
            <v>OPERARIO- (LECTURA Y REPARTO)</v>
          </cell>
          <cell r="N237" t="str">
            <v>01</v>
          </cell>
          <cell r="O237">
            <v>487</v>
          </cell>
          <cell r="P237">
            <v>1150932</v>
          </cell>
          <cell r="Q237"/>
          <cell r="R237">
            <v>235221975</v>
          </cell>
          <cell r="S237" t="str">
            <v>AHORROS</v>
          </cell>
          <cell r="T237" t="str">
            <v>Banco de Bogotá</v>
          </cell>
          <cell r="U237" t="str">
            <v>4.35</v>
          </cell>
          <cell r="V237" t="str">
            <v>EPS COOSALUD</v>
          </cell>
          <cell r="W237" t="str">
            <v>SURA</v>
          </cell>
          <cell r="X237" t="str">
            <v>PROTECCION</v>
          </cell>
          <cell r="Y237" t="str">
            <v>CAJAMAG</v>
          </cell>
          <cell r="Z237" t="str">
            <v>PROTECCION</v>
          </cell>
          <cell r="AA237">
            <v>44075</v>
          </cell>
          <cell r="AB237">
            <v>44377</v>
          </cell>
          <cell r="AC237">
            <v>-98</v>
          </cell>
          <cell r="AD237" t="str">
            <v>ACUEDUCTO Y ALC</v>
          </cell>
          <cell r="AE237" t="str">
            <v>TRABAJADOR OFICIAL</v>
          </cell>
          <cell r="AF237" t="str">
            <v>SUBGERENCIA GESTION COMERCIAL Y SERVICIO AL CIUDADANO</v>
          </cell>
          <cell r="AG237" t="str">
            <v>N-A</v>
          </cell>
        </row>
        <row r="238">
          <cell r="C238">
            <v>39017244</v>
          </cell>
          <cell r="D238" t="str">
            <v>ROYERO</v>
          </cell>
          <cell r="E238" t="str">
            <v>DE LA HOZ</v>
          </cell>
          <cell r="F238" t="str">
            <v>ELIZABETH</v>
          </cell>
          <cell r="G238"/>
          <cell r="H238" t="str">
            <v>ELIZABETH ROYERO DE LA HOZ</v>
          </cell>
          <cell r="I238"/>
          <cell r="J238">
            <v>3017461762</v>
          </cell>
          <cell r="K238" t="str">
            <v>elizabethroyero@hotmail.com</v>
          </cell>
          <cell r="L238" t="str">
            <v>CRA 16A NO 9A - 64 LOS ALMENDROS</v>
          </cell>
          <cell r="M238" t="str">
            <v>PROFESIONAL ESPECIALIZADO</v>
          </cell>
          <cell r="N238" t="str">
            <v>03</v>
          </cell>
          <cell r="O238">
            <v>222</v>
          </cell>
          <cell r="P238">
            <v>4236928</v>
          </cell>
          <cell r="Q238"/>
          <cell r="R238" t="str">
            <v>91685816321</v>
          </cell>
          <cell r="S238" t="str">
            <v>AHORROS</v>
          </cell>
          <cell r="T238" t="str">
            <v>BANCOLOMBIA</v>
          </cell>
          <cell r="U238" t="str">
            <v>.522</v>
          </cell>
          <cell r="V238" t="str">
            <v>SALUD TOTAL</v>
          </cell>
          <cell r="W238" t="str">
            <v>SURA</v>
          </cell>
          <cell r="X238" t="str">
            <v>COLPENSIONES</v>
          </cell>
          <cell r="Y238" t="str">
            <v>CAJAMAG</v>
          </cell>
          <cell r="Z238" t="str">
            <v>PROTECCION</v>
          </cell>
          <cell r="AA238">
            <v>44075</v>
          </cell>
          <cell r="AB238">
            <v>44377</v>
          </cell>
          <cell r="AC238">
            <v>-98</v>
          </cell>
          <cell r="AD238" t="str">
            <v>ACUEDUCTO Y ALC</v>
          </cell>
          <cell r="AE238" t="str">
            <v>TRABAJADOR OFICIAL</v>
          </cell>
          <cell r="AF238" t="str">
            <v>SUBGERENCIA GESTION COMERCIAL Y SERVICIO AL CIUDADANO</v>
          </cell>
          <cell r="AG238" t="str">
            <v>N-A</v>
          </cell>
        </row>
        <row r="239">
          <cell r="C239">
            <v>84453450</v>
          </cell>
          <cell r="D239" t="str">
            <v>GARCIA</v>
          </cell>
          <cell r="E239" t="str">
            <v>VALENCIA</v>
          </cell>
          <cell r="F239" t="str">
            <v>EDWIN</v>
          </cell>
          <cell r="G239" t="str">
            <v>RONALD</v>
          </cell>
          <cell r="H239" t="str">
            <v>EDWIN RONALD GARCIA VALENCIA</v>
          </cell>
          <cell r="I239"/>
          <cell r="J239">
            <v>3208067751</v>
          </cell>
          <cell r="K239" t="str">
            <v>adayanitaluna312@gmail.com</v>
          </cell>
          <cell r="L239" t="str">
            <v>CRA. 20#34-54 1 DE MAYO</v>
          </cell>
          <cell r="M239" t="str">
            <v>OPERARIO- INSPECTOR DE SUSPENSIÓN, REINSTALACIÓN, CORTE Y CONEXIÓN</v>
          </cell>
          <cell r="N239" t="str">
            <v>01</v>
          </cell>
          <cell r="O239">
            <v>487</v>
          </cell>
          <cell r="P239">
            <v>1150932</v>
          </cell>
          <cell r="Q239">
            <v>200000</v>
          </cell>
          <cell r="R239" t="str">
            <v>117300070168</v>
          </cell>
          <cell r="S239" t="str">
            <v>AHORROS</v>
          </cell>
          <cell r="T239" t="str">
            <v>Davivienda</v>
          </cell>
          <cell r="U239" t="str">
            <v>4.35</v>
          </cell>
          <cell r="V239" t="str">
            <v>SALUD TOTAL</v>
          </cell>
          <cell r="W239" t="str">
            <v>SURA</v>
          </cell>
          <cell r="X239" t="str">
            <v>PROTECCION</v>
          </cell>
          <cell r="Y239" t="str">
            <v>CAJAMAG</v>
          </cell>
          <cell r="Z239" t="str">
            <v>PROTECCION</v>
          </cell>
          <cell r="AA239">
            <v>44075</v>
          </cell>
          <cell r="AB239">
            <v>44377</v>
          </cell>
          <cell r="AC239">
            <v>-98</v>
          </cell>
          <cell r="AD239" t="str">
            <v>ACUEDUCTO Y ALC</v>
          </cell>
          <cell r="AE239" t="str">
            <v>TRABAJADOR OFICIAL</v>
          </cell>
          <cell r="AF239" t="str">
            <v>SUBGERENCIA GESTION COMERCIAL Y SERVICIO AL CIUDADANO</v>
          </cell>
          <cell r="AG239" t="str">
            <v>N-A</v>
          </cell>
        </row>
        <row r="240">
          <cell r="C240">
            <v>12636138</v>
          </cell>
          <cell r="D240" t="str">
            <v>MERCADO</v>
          </cell>
          <cell r="E240" t="str">
            <v>PEÑA</v>
          </cell>
          <cell r="F240" t="str">
            <v>EDWIN</v>
          </cell>
          <cell r="G240" t="str">
            <v>JOE</v>
          </cell>
          <cell r="H240" t="str">
            <v>EDWIN JOE MERCADO PEÑA</v>
          </cell>
          <cell r="I240"/>
          <cell r="J240">
            <v>3008676890</v>
          </cell>
          <cell r="K240" t="str">
            <v>emerpe@hotmail.com</v>
          </cell>
          <cell r="L240" t="str">
            <v>CL 33 12 83 SAN JUAN - CIENAGA</v>
          </cell>
          <cell r="M240" t="str">
            <v>OPERARIO ELECTROMECANICA - (OFICIALES)</v>
          </cell>
          <cell r="N240" t="str">
            <v>02</v>
          </cell>
          <cell r="O240">
            <v>487</v>
          </cell>
          <cell r="P240">
            <v>1505801</v>
          </cell>
          <cell r="Q240"/>
          <cell r="R240" t="str">
            <v>0550116000528095</v>
          </cell>
          <cell r="S240" t="str">
            <v>AHORROS</v>
          </cell>
          <cell r="T240" t="str">
            <v>Davivienda</v>
          </cell>
          <cell r="U240" t="str">
            <v>4.35</v>
          </cell>
          <cell r="V240" t="str">
            <v>SALUD TOTAL</v>
          </cell>
          <cell r="W240" t="str">
            <v>SURA</v>
          </cell>
          <cell r="X240" t="str">
            <v>COLPENSIONES</v>
          </cell>
          <cell r="Y240" t="str">
            <v>CAJAMAG</v>
          </cell>
          <cell r="Z240" t="str">
            <v>PROTECCION</v>
          </cell>
          <cell r="AA240">
            <v>44075</v>
          </cell>
          <cell r="AB240">
            <v>44377</v>
          </cell>
          <cell r="AC240">
            <v>-98</v>
          </cell>
          <cell r="AD240" t="str">
            <v>ACUEDUCTO Y ALC</v>
          </cell>
          <cell r="AE240" t="str">
            <v>TRABAJADOR OFICIAL</v>
          </cell>
          <cell r="AF240" t="str">
            <v>SUBGERENCIA ACUEDUCTO Y ALCANTARILLADO</v>
          </cell>
          <cell r="AG240" t="str">
            <v>DIRECCION DE OPERACIONES</v>
          </cell>
        </row>
        <row r="241">
          <cell r="C241">
            <v>85459115</v>
          </cell>
          <cell r="D241" t="str">
            <v>TORRES</v>
          </cell>
          <cell r="E241" t="str">
            <v>ARIAS</v>
          </cell>
          <cell r="F241" t="str">
            <v>EDWIN</v>
          </cell>
          <cell r="G241" t="str">
            <v>ALFONSO</v>
          </cell>
          <cell r="H241" t="str">
            <v>EDWIN ALFONSO TORRES ARIAS</v>
          </cell>
          <cell r="I241"/>
          <cell r="J241">
            <v>3015906809</v>
          </cell>
          <cell r="K241" t="str">
            <v>edwin.torres2200@gmail.com</v>
          </cell>
          <cell r="L241" t="str">
            <v>CALLE 2 #3-36 PESCAITO</v>
          </cell>
          <cell r="M241" t="str">
            <v>OPERARIO - (OFICIAL DE REDES)</v>
          </cell>
          <cell r="N241" t="str">
            <v>02</v>
          </cell>
          <cell r="O241">
            <v>487</v>
          </cell>
          <cell r="P241">
            <v>1505801</v>
          </cell>
          <cell r="Q241"/>
          <cell r="R241" t="str">
            <v>117300064740</v>
          </cell>
          <cell r="S241" t="str">
            <v>AHORROS</v>
          </cell>
          <cell r="T241" t="str">
            <v>Davivienda</v>
          </cell>
          <cell r="U241" t="str">
            <v>4.35</v>
          </cell>
          <cell r="V241" t="str">
            <v xml:space="preserve">NUEVA E.P.S </v>
          </cell>
          <cell r="W241" t="str">
            <v>SURA</v>
          </cell>
          <cell r="X241" t="str">
            <v>COLPENSIONES</v>
          </cell>
          <cell r="Y241" t="str">
            <v>CAJAMAG</v>
          </cell>
          <cell r="Z241" t="str">
            <v>PROTECCION</v>
          </cell>
          <cell r="AA241">
            <v>44075</v>
          </cell>
          <cell r="AB241">
            <v>44377</v>
          </cell>
          <cell r="AC241">
            <v>-98</v>
          </cell>
          <cell r="AD241" t="str">
            <v>ACUEDUCTO Y ALC</v>
          </cell>
          <cell r="AE241" t="str">
            <v>TRABAJADOR OFICIAL</v>
          </cell>
          <cell r="AF241" t="str">
            <v>SUBGERENCIA ACUEDUCTO Y ALCANTARILLADO</v>
          </cell>
          <cell r="AG241" t="str">
            <v>DIRECCION DE ACUEDUCTO</v>
          </cell>
        </row>
        <row r="242">
          <cell r="C242">
            <v>7631508</v>
          </cell>
          <cell r="D242" t="str">
            <v>CALVO</v>
          </cell>
          <cell r="E242" t="str">
            <v>NAVARRO</v>
          </cell>
          <cell r="F242" t="str">
            <v>EDWIN</v>
          </cell>
          <cell r="G242" t="str">
            <v>ALBERTO</v>
          </cell>
          <cell r="H242" t="str">
            <v>EDWIN ALBERTO CALVO NAVARRO</v>
          </cell>
          <cell r="I242"/>
          <cell r="J242">
            <v>3045745490</v>
          </cell>
          <cell r="K242" t="str">
            <v>edwinalberto198153@gmail.com</v>
          </cell>
          <cell r="L242" t="str">
            <v>MANZANA U CASA 26 APTO 201 CANTILITO</v>
          </cell>
          <cell r="M242" t="str">
            <v>OPERARIO- INSPECTOR DE SUSPENSIÓN, REINSTALACIÓN, CORTE Y CONEXIÓN</v>
          </cell>
          <cell r="N242" t="str">
            <v>01</v>
          </cell>
          <cell r="O242">
            <v>487</v>
          </cell>
          <cell r="P242">
            <v>1150932</v>
          </cell>
          <cell r="Q242">
            <v>200000</v>
          </cell>
          <cell r="R242" t="str">
            <v>0570117370078075</v>
          </cell>
          <cell r="S242" t="str">
            <v>AHORROS</v>
          </cell>
          <cell r="T242" t="str">
            <v>Davivienda</v>
          </cell>
          <cell r="U242" t="str">
            <v>4.35</v>
          </cell>
          <cell r="V242" t="str">
            <v>SALUD TOTAL</v>
          </cell>
          <cell r="W242" t="str">
            <v>SURA</v>
          </cell>
          <cell r="X242" t="str">
            <v>PROTECCION</v>
          </cell>
          <cell r="Y242" t="str">
            <v>CAJAMAG</v>
          </cell>
          <cell r="Z242" t="str">
            <v>PROTECCION</v>
          </cell>
          <cell r="AA242">
            <v>44075</v>
          </cell>
          <cell r="AB242">
            <v>44377</v>
          </cell>
          <cell r="AC242">
            <v>-98</v>
          </cell>
          <cell r="AD242" t="str">
            <v>ACUEDUCTO Y ALC</v>
          </cell>
          <cell r="AE242" t="str">
            <v>TRABAJADOR OFICIAL</v>
          </cell>
          <cell r="AF242" t="str">
            <v>SUBGERENCIA GESTION COMERCIAL Y SERVICIO AL CIUDADANO</v>
          </cell>
          <cell r="AG242" t="str">
            <v>N-A</v>
          </cell>
        </row>
        <row r="243">
          <cell r="C243">
            <v>85462179</v>
          </cell>
          <cell r="D243" t="str">
            <v>PONCE</v>
          </cell>
          <cell r="E243" t="str">
            <v>GINEZ</v>
          </cell>
          <cell r="F243" t="str">
            <v>EDUARDO</v>
          </cell>
          <cell r="G243" t="str">
            <v>FABIAN</v>
          </cell>
          <cell r="H243" t="str">
            <v>EDUARDO FABIAN PONCE GINEZ</v>
          </cell>
          <cell r="I243"/>
          <cell r="J243">
            <v>3023291280</v>
          </cell>
          <cell r="K243" t="str">
            <v>eduardogines123@gmail.com</v>
          </cell>
          <cell r="L243" t="str">
            <v>CALLE 20 #1B -124 RODADERO SUR</v>
          </cell>
          <cell r="M243" t="str">
            <v>OPERARIO - (OFICIAL DE REDES)</v>
          </cell>
          <cell r="N243" t="str">
            <v>02</v>
          </cell>
          <cell r="O243">
            <v>487</v>
          </cell>
          <cell r="P243">
            <v>1505801</v>
          </cell>
          <cell r="Q243"/>
          <cell r="R243" t="str">
            <v>116270076825</v>
          </cell>
          <cell r="S243" t="str">
            <v>AHORROS</v>
          </cell>
          <cell r="T243" t="str">
            <v>Davivienda</v>
          </cell>
          <cell r="U243" t="str">
            <v>4.35</v>
          </cell>
          <cell r="V243" t="str">
            <v>SALUD TOTAL</v>
          </cell>
          <cell r="W243" t="str">
            <v>SURA</v>
          </cell>
          <cell r="X243" t="str">
            <v>COLPENSIONES</v>
          </cell>
          <cell r="Y243" t="str">
            <v>CAJAMAG</v>
          </cell>
          <cell r="Z243" t="str">
            <v>PROTECCION</v>
          </cell>
          <cell r="AA243">
            <v>44075</v>
          </cell>
          <cell r="AB243">
            <v>44377</v>
          </cell>
          <cell r="AC243">
            <v>-98</v>
          </cell>
          <cell r="AD243" t="str">
            <v>ACUEDUCTO Y ALC</v>
          </cell>
          <cell r="AE243" t="str">
            <v>TRABAJADOR OFICIAL</v>
          </cell>
          <cell r="AF243" t="str">
            <v>SUBGERENCIA ACUEDUCTO Y ALCANTARILLADO</v>
          </cell>
          <cell r="AG243" t="str">
            <v>DIRECCION DE ACUEDUCTO</v>
          </cell>
        </row>
        <row r="244">
          <cell r="C244">
            <v>85461285</v>
          </cell>
          <cell r="D244" t="str">
            <v>TORRES</v>
          </cell>
          <cell r="E244" t="str">
            <v>HENRIQUEZ</v>
          </cell>
          <cell r="F244" t="str">
            <v>EDUARDO</v>
          </cell>
          <cell r="G244" t="str">
            <v>ENRIQUE</v>
          </cell>
          <cell r="H244" t="str">
            <v>EDUARDO ENRIQUE TORRES HENRIQUEZ</v>
          </cell>
          <cell r="I244"/>
          <cell r="J244">
            <v>3022408896</v>
          </cell>
          <cell r="K244" t="str">
            <v>edutors@hotmail.com</v>
          </cell>
          <cell r="L244" t="str">
            <v>MANZANA H CASA 5 TAMACA</v>
          </cell>
          <cell r="M244" t="str">
            <v>OPERARIO - ( AYUDANTE DE REDES)</v>
          </cell>
          <cell r="N244" t="str">
            <v>01</v>
          </cell>
          <cell r="O244">
            <v>487</v>
          </cell>
          <cell r="P244">
            <v>1150932</v>
          </cell>
          <cell r="Q244"/>
          <cell r="R244" t="str">
            <v>0550116500101336</v>
          </cell>
          <cell r="S244" t="str">
            <v>AHORROS</v>
          </cell>
          <cell r="T244" t="str">
            <v>Davivienda</v>
          </cell>
          <cell r="U244" t="str">
            <v>4.35</v>
          </cell>
          <cell r="V244" t="str">
            <v>SALUD TOTAL</v>
          </cell>
          <cell r="W244" t="str">
            <v>SURA</v>
          </cell>
          <cell r="X244" t="str">
            <v>COLPENSIONES</v>
          </cell>
          <cell r="Y244" t="str">
            <v>CAJAMAG</v>
          </cell>
          <cell r="Z244" t="str">
            <v>PROTECCION</v>
          </cell>
          <cell r="AA244">
            <v>44075</v>
          </cell>
          <cell r="AB244">
            <v>44377</v>
          </cell>
          <cell r="AC244">
            <v>-98</v>
          </cell>
          <cell r="AD244" t="str">
            <v>ACUEDUCTO Y ALC</v>
          </cell>
          <cell r="AE244" t="str">
            <v>TRABAJADOR OFICIAL</v>
          </cell>
          <cell r="AF244" t="str">
            <v>SUBGERENCIA ACUEDUCTO Y ALCANTARILLADO</v>
          </cell>
          <cell r="AG244" t="str">
            <v>DIRECCION DE ALCANTARILLADO</v>
          </cell>
        </row>
        <row r="245">
          <cell r="C245">
            <v>85468491</v>
          </cell>
          <cell r="D245" t="str">
            <v>CASTAÑEDA</v>
          </cell>
          <cell r="E245" t="str">
            <v>MARQUEZ</v>
          </cell>
          <cell r="F245" t="str">
            <v>EDUARDO</v>
          </cell>
          <cell r="G245" t="str">
            <v>ENRIQUE</v>
          </cell>
          <cell r="H245" t="str">
            <v>EDUARDO ENRIQUE CASTAÑEDA MARQUEZ</v>
          </cell>
          <cell r="I245"/>
          <cell r="J245">
            <v>3005736351</v>
          </cell>
          <cell r="K245" t="str">
            <v>eduardo73castaneda@gmail.com</v>
          </cell>
          <cell r="L245" t="str">
            <v>CRA 31 # 6-116 VILLA AURORA</v>
          </cell>
          <cell r="M245" t="str">
            <v>OPERARIO - OFICIAL DE REDES</v>
          </cell>
          <cell r="N245" t="str">
            <v>02</v>
          </cell>
          <cell r="O245">
            <v>487</v>
          </cell>
          <cell r="P245">
            <v>1505801</v>
          </cell>
          <cell r="Q245"/>
          <cell r="R245" t="str">
            <v>0550116000647754</v>
          </cell>
          <cell r="S245" t="str">
            <v>AHORROS</v>
          </cell>
          <cell r="T245" t="str">
            <v>Davivienda</v>
          </cell>
          <cell r="U245" t="str">
            <v>4.35</v>
          </cell>
          <cell r="V245" t="str">
            <v>COOMEVA EPS</v>
          </cell>
          <cell r="W245" t="str">
            <v>SURA</v>
          </cell>
          <cell r="X245" t="str">
            <v>PROTECCION</v>
          </cell>
          <cell r="Y245" t="str">
            <v>CAJAMAG</v>
          </cell>
          <cell r="Z245" t="str">
            <v>PROTECCION</v>
          </cell>
          <cell r="AA245">
            <v>44075</v>
          </cell>
          <cell r="AB245">
            <v>44377</v>
          </cell>
          <cell r="AC245">
            <v>-98</v>
          </cell>
          <cell r="AD245" t="str">
            <v>ACUEDUCTO Y ALC</v>
          </cell>
          <cell r="AE245" t="str">
            <v>TRABAJADOR OFICIAL</v>
          </cell>
          <cell r="AF245" t="str">
            <v>SUBGERENCIA ACUEDUCTO Y ALCANTARILLADO</v>
          </cell>
          <cell r="AG245" t="str">
            <v>DIRECCION DE ALCANTARILLADO</v>
          </cell>
        </row>
        <row r="246">
          <cell r="C246">
            <v>85467667</v>
          </cell>
          <cell r="D246" t="str">
            <v>BOTERO</v>
          </cell>
          <cell r="E246" t="str">
            <v>GAMARRA</v>
          </cell>
          <cell r="F246" t="str">
            <v>EDUARDO</v>
          </cell>
          <cell r="G246" t="str">
            <v>ANTONIO</v>
          </cell>
          <cell r="H246" t="str">
            <v>EDUARDO ANTONIO BOTERO GAMARRA</v>
          </cell>
          <cell r="I246"/>
          <cell r="J246">
            <v>3157451326</v>
          </cell>
          <cell r="K246" t="str">
            <v>eboterogamarra@gmail.com</v>
          </cell>
          <cell r="L246" t="str">
            <v>DIAGONAL 31 # 16-34 SAN PEDRO ALEJANDRINO</v>
          </cell>
          <cell r="M246" t="str">
            <v>SUPERVISOR</v>
          </cell>
          <cell r="N246" t="str">
            <v>03</v>
          </cell>
          <cell r="O246">
            <v>487</v>
          </cell>
          <cell r="P246">
            <v>1795532</v>
          </cell>
          <cell r="Q246">
            <v>200000</v>
          </cell>
          <cell r="R246" t="str">
            <v>00550116000647465</v>
          </cell>
          <cell r="S246" t="str">
            <v>AHORROS</v>
          </cell>
          <cell r="T246" t="str">
            <v>Davivienda</v>
          </cell>
          <cell r="U246" t="str">
            <v>4.35</v>
          </cell>
          <cell r="V246" t="str">
            <v>SANITAS</v>
          </cell>
          <cell r="W246" t="str">
            <v>SURA</v>
          </cell>
          <cell r="X246" t="str">
            <v>COLPENSIONES</v>
          </cell>
          <cell r="Y246" t="str">
            <v>CAJAMAG</v>
          </cell>
          <cell r="Z246" t="str">
            <v>PROTECCION</v>
          </cell>
          <cell r="AA246">
            <v>44075</v>
          </cell>
          <cell r="AB246">
            <v>44377</v>
          </cell>
          <cell r="AC246">
            <v>-98</v>
          </cell>
          <cell r="AD246" t="str">
            <v>ACUEDUCTO Y ALC</v>
          </cell>
          <cell r="AE246" t="str">
            <v>TRABAJADOR OFICIAL</v>
          </cell>
          <cell r="AF246" t="str">
            <v>SUBGERENCIA ACUEDUCTO Y ALCANTARILLADO</v>
          </cell>
          <cell r="AG246" t="str">
            <v>DIRECCION DE ACUEDUCTO</v>
          </cell>
        </row>
        <row r="247">
          <cell r="C247">
            <v>85458097</v>
          </cell>
          <cell r="D247" t="str">
            <v>DAVILA</v>
          </cell>
          <cell r="E247" t="str">
            <v>HERNANDEZ</v>
          </cell>
          <cell r="F247" t="str">
            <v>EDGARDO</v>
          </cell>
          <cell r="G247" t="str">
            <v>ANTONIO</v>
          </cell>
          <cell r="H247" t="str">
            <v>EDGARDO ANTONIO DAVILA HERNANDEZ</v>
          </cell>
          <cell r="I247"/>
          <cell r="J247">
            <v>3005539192</v>
          </cell>
          <cell r="K247" t="str">
            <v>edgardodavilah@gmail.com</v>
          </cell>
          <cell r="L247" t="str">
            <v>MZ B1 CASA 8 APTO 203 URB. CURINCA</v>
          </cell>
          <cell r="M247" t="str">
            <v>CONDUCTOR</v>
          </cell>
          <cell r="N247" t="str">
            <v>01</v>
          </cell>
          <cell r="O247">
            <v>487</v>
          </cell>
          <cell r="P247">
            <v>1795532</v>
          </cell>
          <cell r="Q247"/>
          <cell r="R247" t="str">
            <v>0570116080211356</v>
          </cell>
          <cell r="S247" t="str">
            <v>AHORROS</v>
          </cell>
          <cell r="T247" t="str">
            <v>Davivienda</v>
          </cell>
          <cell r="U247" t="str">
            <v>4.35</v>
          </cell>
          <cell r="V247" t="str">
            <v>SANITAS</v>
          </cell>
          <cell r="W247" t="str">
            <v>SURA</v>
          </cell>
          <cell r="X247" t="str">
            <v>PROTECCION</v>
          </cell>
          <cell r="Y247" t="str">
            <v>CAJAMAG</v>
          </cell>
          <cell r="Z247" t="str">
            <v>PROTECCION</v>
          </cell>
          <cell r="AA247">
            <v>44075</v>
          </cell>
          <cell r="AB247">
            <v>44377</v>
          </cell>
          <cell r="AC247">
            <v>-98</v>
          </cell>
          <cell r="AD247" t="str">
            <v>CENTRAL</v>
          </cell>
          <cell r="AE247" t="str">
            <v>TRABAJADOR OFICIAL</v>
          </cell>
          <cell r="AF247" t="str">
            <v>SUBGERENCIA OPERACIÓN DE OTROS SERVICIOS</v>
          </cell>
          <cell r="AG247" t="str">
            <v>DIRECCION ACTIVIDADES COMPLEMENTARIAS Y SERVICIOS NO REGULADOS</v>
          </cell>
        </row>
        <row r="248">
          <cell r="C248">
            <v>85456967</v>
          </cell>
          <cell r="D248" t="str">
            <v>SIERRA</v>
          </cell>
          <cell r="E248" t="str">
            <v>LOAIZA</v>
          </cell>
          <cell r="F248" t="str">
            <v>EDGAR</v>
          </cell>
          <cell r="G248" t="str">
            <v>ALEJANDRO</v>
          </cell>
          <cell r="H248" t="str">
            <v>EDGAR ALEJANDRO SIERRA LOAIZA</v>
          </cell>
          <cell r="I248"/>
          <cell r="J248">
            <v>3147313723</v>
          </cell>
          <cell r="K248" t="str">
            <v>launicoaleandre@hotmail.com</v>
          </cell>
          <cell r="L248" t="str">
            <v>MZ 28 CASA 14 LIBANO 2000</v>
          </cell>
          <cell r="M248" t="str">
            <v>OPERARIO - PTAP</v>
          </cell>
          <cell r="N248" t="str">
            <v>02</v>
          </cell>
          <cell r="O248">
            <v>487</v>
          </cell>
          <cell r="P248">
            <v>1505801</v>
          </cell>
          <cell r="Q248"/>
          <cell r="R248" t="str">
            <v>0570117170033072</v>
          </cell>
          <cell r="S248" t="str">
            <v>AHORROS</v>
          </cell>
          <cell r="T248" t="str">
            <v>Davivienda</v>
          </cell>
          <cell r="U248" t="str">
            <v>4.35</v>
          </cell>
          <cell r="V248" t="str">
            <v>SANITAS</v>
          </cell>
          <cell r="W248" t="str">
            <v>SURA</v>
          </cell>
          <cell r="X248" t="str">
            <v>COLPENSIONES</v>
          </cell>
          <cell r="Y248" t="str">
            <v>CAJAMAG</v>
          </cell>
          <cell r="Z248" t="str">
            <v>PROTECCION</v>
          </cell>
          <cell r="AA248">
            <v>44075</v>
          </cell>
          <cell r="AB248">
            <v>44377</v>
          </cell>
          <cell r="AC248">
            <v>-98</v>
          </cell>
          <cell r="AD248" t="str">
            <v>ACUEDUCTO Y ALC</v>
          </cell>
          <cell r="AE248" t="str">
            <v>TRABAJADOR OFICIAL</v>
          </cell>
          <cell r="AF248" t="str">
            <v>SUBGERENCIA ACUEDUCTO Y ALCANTARILLADO</v>
          </cell>
          <cell r="AG248" t="str">
            <v>DIRECCION DE OPERACIONES</v>
          </cell>
        </row>
        <row r="249">
          <cell r="C249">
            <v>85161783</v>
          </cell>
          <cell r="D249" t="str">
            <v>ARIAS</v>
          </cell>
          <cell r="E249" t="str">
            <v>FLORIAN</v>
          </cell>
          <cell r="F249" t="str">
            <v>EDGAR</v>
          </cell>
          <cell r="G249"/>
          <cell r="H249" t="str">
            <v>EDGAR ARIAS FLORIAN</v>
          </cell>
          <cell r="I249"/>
          <cell r="J249">
            <v>3208490488</v>
          </cell>
          <cell r="K249" t="str">
            <v>edgarariasflorian@hotmail.com</v>
          </cell>
          <cell r="L249" t="str">
            <v>CL 30 35 55 1 DE MAYO</v>
          </cell>
          <cell r="M249" t="str">
            <v>OPERARIO REDES (AYUDANTES)</v>
          </cell>
          <cell r="N249" t="str">
            <v>01</v>
          </cell>
          <cell r="O249">
            <v>487</v>
          </cell>
          <cell r="P249">
            <v>1150932</v>
          </cell>
          <cell r="Q249"/>
          <cell r="R249" t="str">
            <v>0550116500110915</v>
          </cell>
          <cell r="S249" t="str">
            <v>AHORROS</v>
          </cell>
          <cell r="T249" t="str">
            <v>Davivienda</v>
          </cell>
          <cell r="U249" t="str">
            <v>4.35</v>
          </cell>
          <cell r="V249" t="str">
            <v xml:space="preserve">NUEVA E.P.S </v>
          </cell>
          <cell r="W249" t="str">
            <v>SURA</v>
          </cell>
          <cell r="X249" t="str">
            <v>PROTECCION</v>
          </cell>
          <cell r="Y249" t="str">
            <v>CAJAMAG</v>
          </cell>
          <cell r="Z249" t="str">
            <v>PROTECCION</v>
          </cell>
          <cell r="AA249">
            <v>44075</v>
          </cell>
          <cell r="AB249">
            <v>44377</v>
          </cell>
          <cell r="AC249">
            <v>-98</v>
          </cell>
          <cell r="AD249" t="str">
            <v>ACUEDUCTO Y ALC</v>
          </cell>
          <cell r="AE249" t="str">
            <v>TRABAJADOR OFICIAL</v>
          </cell>
          <cell r="AF249" t="str">
            <v>SUBGERENCIA ACUEDUCTO Y ALCANTARILLADO</v>
          </cell>
          <cell r="AG249" t="str">
            <v>DIRECCION DE OPERACIONES</v>
          </cell>
        </row>
        <row r="250">
          <cell r="C250">
            <v>1082913031</v>
          </cell>
          <cell r="D250" t="str">
            <v>OSPINO</v>
          </cell>
          <cell r="E250" t="str">
            <v>BELEÑO</v>
          </cell>
          <cell r="F250" t="str">
            <v>DORA</v>
          </cell>
          <cell r="G250" t="str">
            <v>LUZ</v>
          </cell>
          <cell r="H250" t="str">
            <v>DORA LUZ OSPINO BELEÑO</v>
          </cell>
          <cell r="I250"/>
          <cell r="J250">
            <v>4225032</v>
          </cell>
          <cell r="K250" t="str">
            <v>doraospino4@hotmail.com</v>
          </cell>
          <cell r="L250" t="str">
            <v>CALLE 26#50-33 CASA TAYRONA</v>
          </cell>
          <cell r="M250" t="str">
            <v>TECNICO ADMINISTRATIVO</v>
          </cell>
          <cell r="N250" t="str">
            <v>02</v>
          </cell>
          <cell r="O250">
            <v>367</v>
          </cell>
          <cell r="P250">
            <v>2487143</v>
          </cell>
          <cell r="Q250"/>
          <cell r="R250" t="str">
            <v>518229471</v>
          </cell>
          <cell r="S250" t="str">
            <v>AHORROS</v>
          </cell>
          <cell r="T250" t="str">
            <v>BBVA</v>
          </cell>
          <cell r="U250" t="str">
            <v>.522</v>
          </cell>
          <cell r="V250" t="str">
            <v xml:space="preserve">NUEVA E.P.S </v>
          </cell>
          <cell r="W250" t="str">
            <v>SURA</v>
          </cell>
          <cell r="X250" t="str">
            <v>COLFONDOS</v>
          </cell>
          <cell r="Y250" t="str">
            <v>CAJAMAG</v>
          </cell>
          <cell r="Z250" t="str">
            <v>PROTECCION</v>
          </cell>
          <cell r="AA250">
            <v>44075</v>
          </cell>
          <cell r="AB250">
            <v>44377</v>
          </cell>
          <cell r="AC250">
            <v>-98</v>
          </cell>
          <cell r="AD250" t="str">
            <v>CENTRAL</v>
          </cell>
          <cell r="AE250" t="str">
            <v>TRABAJADOR OFICIAL</v>
          </cell>
          <cell r="AF250" t="str">
            <v>SUBGERENCIA OPERACIÓN DE OTROS SERVICIOS</v>
          </cell>
          <cell r="AG250" t="str">
            <v>DIRECCION ACTIVIDADES COMPLEMENTARIAS Y SERVICIOS NO REGULADOS</v>
          </cell>
        </row>
        <row r="251">
          <cell r="C251">
            <v>85459179</v>
          </cell>
          <cell r="D251" t="str">
            <v>DURAN</v>
          </cell>
          <cell r="E251" t="str">
            <v>VELASQUEZ</v>
          </cell>
          <cell r="F251" t="str">
            <v>DONALDO</v>
          </cell>
          <cell r="G251" t="str">
            <v>DE JESUS</v>
          </cell>
          <cell r="H251" t="str">
            <v>DONALDO DE JESUS DURAN VELASQUEZ</v>
          </cell>
          <cell r="I251"/>
          <cell r="J251">
            <v>3002020172</v>
          </cell>
          <cell r="K251" t="str">
            <v>durandonaldo@yahoo.com</v>
          </cell>
          <cell r="L251" t="str">
            <v>MZA N CASA 12 CONCEPCIÓN 2</v>
          </cell>
          <cell r="M251" t="str">
            <v>PROFESIONAL UNIVERSITARIO</v>
          </cell>
          <cell r="N251" t="str">
            <v>01</v>
          </cell>
          <cell r="O251">
            <v>219</v>
          </cell>
          <cell r="P251">
            <v>2647587</v>
          </cell>
          <cell r="Q251"/>
          <cell r="R251" t="str">
            <v>0570117170033007</v>
          </cell>
          <cell r="S251" t="str">
            <v>AHORROS</v>
          </cell>
          <cell r="T251" t="str">
            <v>Davivienda</v>
          </cell>
          <cell r="U251" t="str">
            <v>4.35</v>
          </cell>
          <cell r="V251" t="str">
            <v>SANITAS</v>
          </cell>
          <cell r="W251" t="str">
            <v>SURA</v>
          </cell>
          <cell r="X251" t="str">
            <v>PORVENIR</v>
          </cell>
          <cell r="Y251" t="str">
            <v>CAJAMAG</v>
          </cell>
          <cell r="Z251" t="str">
            <v>PROTECCION</v>
          </cell>
          <cell r="AA251">
            <v>44075</v>
          </cell>
          <cell r="AB251">
            <v>44377</v>
          </cell>
          <cell r="AC251">
            <v>-98</v>
          </cell>
          <cell r="AD251" t="str">
            <v>ACUEDUCTO Y ALC</v>
          </cell>
          <cell r="AE251" t="str">
            <v>TRABAJADOR OFICIAL</v>
          </cell>
          <cell r="AF251" t="str">
            <v>SUBGERENCIA ACUEDUCTO Y ALCANTARILLADO</v>
          </cell>
          <cell r="AG251" t="str">
            <v>DIRECCION DE OPERACIONES</v>
          </cell>
        </row>
        <row r="252">
          <cell r="C252">
            <v>19619830</v>
          </cell>
          <cell r="D252" t="str">
            <v>BERDUGO</v>
          </cell>
          <cell r="E252" t="str">
            <v>NARVAEZ</v>
          </cell>
          <cell r="F252" t="str">
            <v>DIEGO</v>
          </cell>
          <cell r="G252" t="str">
            <v>RAFAEL</v>
          </cell>
          <cell r="H252" t="str">
            <v>DIEGO RAFAEL BERDUGO NARVAEZ</v>
          </cell>
          <cell r="I252"/>
          <cell r="J252">
            <v>3167037279</v>
          </cell>
          <cell r="K252" t="str">
            <v>diegoberdugo58@gmail.com</v>
          </cell>
          <cell r="L252" t="str">
            <v>CARRERA 9C-# 24A- 03 CASA AYAPEL</v>
          </cell>
          <cell r="M252" t="str">
            <v>OPERARIO - (OFICIAL DE REDES)</v>
          </cell>
          <cell r="N252" t="str">
            <v>02</v>
          </cell>
          <cell r="O252">
            <v>487</v>
          </cell>
          <cell r="P252">
            <v>1505801</v>
          </cell>
          <cell r="Q252"/>
          <cell r="R252" t="str">
            <v>117370074975</v>
          </cell>
          <cell r="S252" t="str">
            <v>AHORROS</v>
          </cell>
          <cell r="T252" t="str">
            <v>Davivienda</v>
          </cell>
          <cell r="U252" t="str">
            <v>4.35</v>
          </cell>
          <cell r="V252" t="str">
            <v>SALUD TOTAL</v>
          </cell>
          <cell r="W252" t="str">
            <v>SURA</v>
          </cell>
          <cell r="X252" t="str">
            <v>COLPENSIONES</v>
          </cell>
          <cell r="Y252" t="str">
            <v>CAJAMAG</v>
          </cell>
          <cell r="Z252" t="str">
            <v>PROTECCION</v>
          </cell>
          <cell r="AA252">
            <v>44075</v>
          </cell>
          <cell r="AB252">
            <v>44377</v>
          </cell>
          <cell r="AC252">
            <v>-98</v>
          </cell>
          <cell r="AD252" t="str">
            <v>ACUEDUCTO Y ALC</v>
          </cell>
          <cell r="AE252" t="str">
            <v>TRABAJADOR OFICIAL</v>
          </cell>
          <cell r="AF252" t="str">
            <v>SUBGERENCIA ACUEDUCTO Y ALCANTARILLADO</v>
          </cell>
          <cell r="AG252" t="str">
            <v>DIRECCION DE ACUEDUCTO</v>
          </cell>
        </row>
        <row r="253">
          <cell r="C253">
            <v>1004344887</v>
          </cell>
          <cell r="D253" t="str">
            <v>PARRA</v>
          </cell>
          <cell r="E253" t="str">
            <v>BECERRA</v>
          </cell>
          <cell r="F253" t="str">
            <v>DIEGO</v>
          </cell>
          <cell r="G253" t="str">
            <v>ARMANDO</v>
          </cell>
          <cell r="H253" t="str">
            <v>DIEGO ARMANDO PARRA BECERRA</v>
          </cell>
          <cell r="I253"/>
          <cell r="J253">
            <v>3216892105</v>
          </cell>
          <cell r="K253" t="str">
            <v>diegopbec@gmail.com</v>
          </cell>
          <cell r="L253" t="str">
            <v>CALLE 10 #31-14 MARIA CRISTINA</v>
          </cell>
          <cell r="M253" t="str">
            <v>OPERARIO - (AYUDANTE DE REDES)</v>
          </cell>
          <cell r="N253" t="str">
            <v>01</v>
          </cell>
          <cell r="O253">
            <v>487</v>
          </cell>
          <cell r="P253">
            <v>1150932</v>
          </cell>
          <cell r="Q253"/>
          <cell r="R253" t="str">
            <v>0550488404786979</v>
          </cell>
          <cell r="S253" t="str">
            <v>AHORROS</v>
          </cell>
          <cell r="T253" t="str">
            <v>Davivienda</v>
          </cell>
          <cell r="U253" t="str">
            <v>4.35</v>
          </cell>
          <cell r="V253" t="str">
            <v>EPS COOSALUD</v>
          </cell>
          <cell r="W253" t="str">
            <v>SURA</v>
          </cell>
          <cell r="X253" t="str">
            <v>PROTECCION</v>
          </cell>
          <cell r="Y253" t="str">
            <v>CAJAMAG</v>
          </cell>
          <cell r="Z253" t="str">
            <v>PROTECCION</v>
          </cell>
          <cell r="AA253">
            <v>44075</v>
          </cell>
          <cell r="AB253">
            <v>44377</v>
          </cell>
          <cell r="AC253">
            <v>-98</v>
          </cell>
          <cell r="AD253" t="str">
            <v>ACUEDUCTO Y ALC</v>
          </cell>
          <cell r="AE253" t="str">
            <v>TRABAJADOR OFICIAL</v>
          </cell>
          <cell r="AF253" t="str">
            <v>SUBGERENCIA ACUEDUCTO Y ALCANTARILLADO</v>
          </cell>
          <cell r="AG253" t="str">
            <v>DIRECCION DE ACUEDUCTO</v>
          </cell>
        </row>
        <row r="254">
          <cell r="C254">
            <v>57435701</v>
          </cell>
          <cell r="D254" t="str">
            <v>ZARATE</v>
          </cell>
          <cell r="E254" t="str">
            <v>ARAUJO</v>
          </cell>
          <cell r="F254" t="str">
            <v>DIANA</v>
          </cell>
          <cell r="G254" t="str">
            <v>PATRICIA</v>
          </cell>
          <cell r="H254" t="str">
            <v>DIANA PATRICIA ZARATE ARAUJO</v>
          </cell>
          <cell r="I254"/>
          <cell r="J254">
            <v>3173762786</v>
          </cell>
          <cell r="K254" t="str">
            <v>dianazarate724@gmail.com</v>
          </cell>
          <cell r="L254" t="str">
            <v>CLLE 29E # 14A 38 ED. RESERVAS 1004 BAVARIA</v>
          </cell>
          <cell r="M254" t="str">
            <v>PROFESIONAL ESPECIALIZADO</v>
          </cell>
          <cell r="N254" t="str">
            <v>03</v>
          </cell>
          <cell r="O254">
            <v>222</v>
          </cell>
          <cell r="P254">
            <v>4236928</v>
          </cell>
          <cell r="Q254"/>
          <cell r="R254" t="str">
            <v>78110754221</v>
          </cell>
          <cell r="S254" t="str">
            <v>AHORROS</v>
          </cell>
          <cell r="T254" t="str">
            <v>BANCOLOMBIA</v>
          </cell>
          <cell r="U254" t="str">
            <v>.522</v>
          </cell>
          <cell r="V254" t="str">
            <v>SANITAS</v>
          </cell>
          <cell r="W254" t="str">
            <v>SURA</v>
          </cell>
          <cell r="X254" t="str">
            <v>COLPENSIONES</v>
          </cell>
          <cell r="Y254" t="str">
            <v>CAJAMAG</v>
          </cell>
          <cell r="Z254" t="str">
            <v>PROTECCION</v>
          </cell>
          <cell r="AA254">
            <v>44075</v>
          </cell>
          <cell r="AB254">
            <v>44377</v>
          </cell>
          <cell r="AC254">
            <v>-98</v>
          </cell>
          <cell r="AD254" t="str">
            <v>ACUEDUCTO Y ALC</v>
          </cell>
          <cell r="AE254" t="str">
            <v>TRABAJADOR OFICIAL</v>
          </cell>
          <cell r="AF254" t="str">
            <v>OFICINA DE ASUNTOS JURIDICOS Y CONTRATACION</v>
          </cell>
          <cell r="AG254" t="str">
            <v>N-A</v>
          </cell>
        </row>
        <row r="255">
          <cell r="C255">
            <v>85370861</v>
          </cell>
          <cell r="D255" t="str">
            <v>OROZCO</v>
          </cell>
          <cell r="E255" t="str">
            <v>MONTES</v>
          </cell>
          <cell r="F255" t="str">
            <v>DEIVIS</v>
          </cell>
          <cell r="G255" t="str">
            <v>JOSE</v>
          </cell>
          <cell r="H255" t="str">
            <v>DEIVIS JOSE OROZCO MONTES</v>
          </cell>
          <cell r="I255"/>
          <cell r="J255">
            <v>3205632037</v>
          </cell>
          <cell r="K255" t="str">
            <v>elianadenan@gmail.com</v>
          </cell>
          <cell r="L255" t="str">
            <v>CALLE 39 #17-108 MARIA EUGENIA</v>
          </cell>
          <cell r="M255" t="str">
            <v>OPERARIO - (AYUDANTE DE REDES)</v>
          </cell>
          <cell r="N255" t="str">
            <v>01</v>
          </cell>
          <cell r="O255">
            <v>487</v>
          </cell>
          <cell r="P255">
            <v>1150932</v>
          </cell>
          <cell r="Q255"/>
          <cell r="R255" t="str">
            <v>0550488404825678</v>
          </cell>
          <cell r="S255" t="str">
            <v>AHORROS</v>
          </cell>
          <cell r="T255" t="str">
            <v>Davivienda</v>
          </cell>
          <cell r="U255" t="str">
            <v>4.35</v>
          </cell>
          <cell r="V255" t="str">
            <v>SALUD TOTAL</v>
          </cell>
          <cell r="W255" t="str">
            <v>SURA</v>
          </cell>
          <cell r="X255" t="str">
            <v>PROTECCION</v>
          </cell>
          <cell r="Y255" t="str">
            <v>CAJAMAG</v>
          </cell>
          <cell r="Z255" t="str">
            <v>PROTECCION</v>
          </cell>
          <cell r="AA255">
            <v>44075</v>
          </cell>
          <cell r="AB255">
            <v>44377</v>
          </cell>
          <cell r="AC255">
            <v>-98</v>
          </cell>
          <cell r="AD255" t="str">
            <v>ACUEDUCTO Y ALC</v>
          </cell>
          <cell r="AE255" t="str">
            <v>TRABAJADOR OFICIAL</v>
          </cell>
          <cell r="AF255" t="str">
            <v>SUBGERENCIA ACUEDUCTO Y ALCANTARILLADO</v>
          </cell>
          <cell r="AG255" t="str">
            <v>DIRECCION DE ACUEDUCTO</v>
          </cell>
        </row>
        <row r="256">
          <cell r="C256">
            <v>1082933210</v>
          </cell>
          <cell r="D256" t="str">
            <v>ZAPATA</v>
          </cell>
          <cell r="E256" t="str">
            <v>CASTAÑO</v>
          </cell>
          <cell r="F256" t="str">
            <v>DEIVIS</v>
          </cell>
          <cell r="G256"/>
          <cell r="H256" t="str">
            <v>DEIVIS ZAPATA CASTAÑO</v>
          </cell>
          <cell r="I256"/>
          <cell r="J256">
            <v>3116923602</v>
          </cell>
          <cell r="K256" t="str">
            <v>deivibobcat1@gmail.com</v>
          </cell>
          <cell r="L256" t="str">
            <v>CLLE 35 # 73B -552 11 DE NOV</v>
          </cell>
          <cell r="M256" t="str">
            <v>CONDUCTOR</v>
          </cell>
          <cell r="N256" t="str">
            <v>01</v>
          </cell>
          <cell r="O256">
            <v>487</v>
          </cell>
          <cell r="P256">
            <v>1795532</v>
          </cell>
          <cell r="Q256"/>
          <cell r="R256" t="str">
            <v>0570117170014445</v>
          </cell>
          <cell r="S256" t="str">
            <v>AHORROS</v>
          </cell>
          <cell r="T256" t="str">
            <v>Davivienda</v>
          </cell>
          <cell r="U256" t="str">
            <v>4.35</v>
          </cell>
          <cell r="V256" t="str">
            <v>SANITAS</v>
          </cell>
          <cell r="W256" t="str">
            <v>SURA</v>
          </cell>
          <cell r="X256" t="str">
            <v>COLPENSIONES</v>
          </cell>
          <cell r="Y256" t="str">
            <v>CAJAMAG</v>
          </cell>
          <cell r="Z256" t="str">
            <v>PROTECCION</v>
          </cell>
          <cell r="AA256">
            <v>44075</v>
          </cell>
          <cell r="AB256">
            <v>44377</v>
          </cell>
          <cell r="AC256">
            <v>-98</v>
          </cell>
          <cell r="AD256" t="str">
            <v>CENTRAL</v>
          </cell>
          <cell r="AE256" t="str">
            <v>TRABAJADOR OFICIAL</v>
          </cell>
          <cell r="AF256" t="str">
            <v>SUBGERENCIA OPERACIÓN DE OTROS SERVICIOS</v>
          </cell>
          <cell r="AG256" t="str">
            <v>DIRECCION ACTIVIDADES COMPLEMENTARIAS Y SERVICIOS NO REGULADOS</v>
          </cell>
        </row>
        <row r="257">
          <cell r="C257">
            <v>1082905325</v>
          </cell>
          <cell r="D257" t="str">
            <v>NAVARRO</v>
          </cell>
          <cell r="E257" t="str">
            <v>HERNANDEZ</v>
          </cell>
          <cell r="F257" t="str">
            <v>DEINER</v>
          </cell>
          <cell r="G257" t="str">
            <v>JOSE</v>
          </cell>
          <cell r="H257" t="str">
            <v>DEINER JOSE NAVARRO HERNANDEZ</v>
          </cell>
          <cell r="I257"/>
          <cell r="J257">
            <v>3017688550</v>
          </cell>
          <cell r="K257" t="str">
            <v>deinerjosenavarrohernandez@gmail.com</v>
          </cell>
          <cell r="L257" t="str">
            <v>CALLE14-#84-45 PANTANO</v>
          </cell>
          <cell r="M257" t="str">
            <v>OPERARIO - ( AYUDANTE DE REDES DE DISTRIBUCIÓN)</v>
          </cell>
          <cell r="N257" t="str">
            <v>01</v>
          </cell>
          <cell r="O257">
            <v>487</v>
          </cell>
          <cell r="P257">
            <v>1150932</v>
          </cell>
          <cell r="Q257"/>
          <cell r="R257" t="str">
            <v>0550117100070970</v>
          </cell>
          <cell r="S257" t="str">
            <v>AHORROS</v>
          </cell>
          <cell r="T257" t="str">
            <v>Davivienda</v>
          </cell>
          <cell r="U257" t="str">
            <v>4.35</v>
          </cell>
          <cell r="V257" t="str">
            <v>SALUD TOTAL</v>
          </cell>
          <cell r="W257" t="str">
            <v>SURA</v>
          </cell>
          <cell r="X257" t="str">
            <v>PROTECCION</v>
          </cell>
          <cell r="Y257" t="str">
            <v>CAJAMAG</v>
          </cell>
          <cell r="Z257" t="str">
            <v>FONDO NACIONAL DEL AHORRO</v>
          </cell>
          <cell r="AA257">
            <v>44075</v>
          </cell>
          <cell r="AB257">
            <v>44377</v>
          </cell>
          <cell r="AC257">
            <v>-98</v>
          </cell>
          <cell r="AD257" t="str">
            <v>ACUEDUCTO Y ALC</v>
          </cell>
          <cell r="AE257" t="str">
            <v>TRABAJADOR OFICIAL</v>
          </cell>
          <cell r="AF257" t="str">
            <v>SUBGERENCIA ACUEDUCTO Y ALCANTARILLADO</v>
          </cell>
          <cell r="AG257" t="str">
            <v>DIRECCION DE ACUEDUCTO</v>
          </cell>
        </row>
        <row r="258">
          <cell r="C258">
            <v>7604245</v>
          </cell>
          <cell r="D258" t="str">
            <v>PLAZAS</v>
          </cell>
          <cell r="E258" t="str">
            <v>CANTILLO</v>
          </cell>
          <cell r="F258" t="str">
            <v>DAYRO</v>
          </cell>
          <cell r="G258" t="str">
            <v>JESUS</v>
          </cell>
          <cell r="H258" t="str">
            <v>DAYRO JESUS PLAZAS CANTILLO</v>
          </cell>
          <cell r="I258"/>
          <cell r="J258">
            <v>3107102779</v>
          </cell>
          <cell r="K258" t="str">
            <v>mathiasplazas2015@hotmail.com</v>
          </cell>
          <cell r="L258" t="str">
            <v>MZ R CASA 17 VILLA ALEJANDRIA</v>
          </cell>
          <cell r="M258" t="str">
            <v>OPERARIO - OFICIAL DE REDES</v>
          </cell>
          <cell r="N258" t="str">
            <v>02</v>
          </cell>
          <cell r="O258">
            <v>487</v>
          </cell>
          <cell r="P258">
            <v>1505801</v>
          </cell>
          <cell r="Q258"/>
          <cell r="R258" t="str">
            <v>0570116270076809</v>
          </cell>
          <cell r="S258" t="str">
            <v>AHORROS</v>
          </cell>
          <cell r="T258" t="str">
            <v>Davivienda</v>
          </cell>
          <cell r="U258" t="str">
            <v>4.35</v>
          </cell>
          <cell r="V258" t="str">
            <v>SANITAS</v>
          </cell>
          <cell r="W258" t="str">
            <v>SURA</v>
          </cell>
          <cell r="X258" t="str">
            <v>PORVENIR</v>
          </cell>
          <cell r="Y258" t="str">
            <v>CAJAMAG</v>
          </cell>
          <cell r="Z258" t="str">
            <v>PROTECCION</v>
          </cell>
          <cell r="AA258">
            <v>44075</v>
          </cell>
          <cell r="AB258">
            <v>44377</v>
          </cell>
          <cell r="AC258">
            <v>-98</v>
          </cell>
          <cell r="AD258" t="str">
            <v>ACUEDUCTO Y ALC</v>
          </cell>
          <cell r="AE258" t="str">
            <v>TRABAJADOR OFICIAL</v>
          </cell>
          <cell r="AF258" t="str">
            <v>SUBGERENCIA ACUEDUCTO Y ALCANTARILLADO</v>
          </cell>
          <cell r="AG258" t="str">
            <v>DIRECCION DE ALCANTARILLADO</v>
          </cell>
        </row>
        <row r="259">
          <cell r="C259">
            <v>84452478</v>
          </cell>
          <cell r="D259" t="str">
            <v>DE LEON</v>
          </cell>
          <cell r="E259" t="str">
            <v>PEREZ</v>
          </cell>
          <cell r="F259" t="str">
            <v>DAVID</v>
          </cell>
          <cell r="G259" t="str">
            <v>RICARDO</v>
          </cell>
          <cell r="H259" t="str">
            <v>DAVID RICARDO DE LEON PEREZ</v>
          </cell>
          <cell r="I259"/>
          <cell r="J259">
            <v>3014118021</v>
          </cell>
          <cell r="K259" t="str">
            <v>ing.daviddeleon@gmail.com</v>
          </cell>
          <cell r="L259" t="str">
            <v>CALLE 46 B # 65 - 57 PARQUES DE BOLIVAR ETAPA 4 TORRE 30 APTO 403</v>
          </cell>
          <cell r="M259" t="str">
            <v>PROFESIONAL ESPECIALIZADO</v>
          </cell>
          <cell r="N259" t="str">
            <v>04</v>
          </cell>
          <cell r="O259">
            <v>222</v>
          </cell>
          <cell r="P259">
            <v>5250326</v>
          </cell>
          <cell r="Q259"/>
          <cell r="R259" t="str">
            <v>45015295585</v>
          </cell>
          <cell r="S259" t="str">
            <v>AHORROS</v>
          </cell>
          <cell r="T259" t="str">
            <v>BANCOLOMBIA</v>
          </cell>
          <cell r="U259" t="str">
            <v>4.35</v>
          </cell>
          <cell r="V259" t="str">
            <v xml:space="preserve">NUEVA E.P.S </v>
          </cell>
          <cell r="W259" t="str">
            <v>SURA</v>
          </cell>
          <cell r="X259" t="str">
            <v>COLFONDOS</v>
          </cell>
          <cell r="Y259" t="str">
            <v>CAJAMAG</v>
          </cell>
          <cell r="Z259" t="str">
            <v>PROTECCION</v>
          </cell>
          <cell r="AA259">
            <v>44075</v>
          </cell>
          <cell r="AB259">
            <v>44377</v>
          </cell>
          <cell r="AC259">
            <v>-98</v>
          </cell>
          <cell r="AD259" t="str">
            <v>ACUEDUCTO Y ALC</v>
          </cell>
          <cell r="AE259" t="str">
            <v>TRABAJADOR OFICIAL</v>
          </cell>
          <cell r="AF259" t="str">
            <v>SUBGERENCIA PROYECTOS Y SOSTENIBILIDAD</v>
          </cell>
          <cell r="AG259" t="str">
            <v>N-A</v>
          </cell>
        </row>
        <row r="260">
          <cell r="C260">
            <v>84456734</v>
          </cell>
          <cell r="D260" t="str">
            <v>NAVARRO</v>
          </cell>
          <cell r="E260" t="str">
            <v>OLIVEROS</v>
          </cell>
          <cell r="F260" t="str">
            <v>DARWIN</v>
          </cell>
          <cell r="G260" t="str">
            <v>ENRIQUE</v>
          </cell>
          <cell r="H260" t="str">
            <v>DARWIN ENRIQUE NAVARRO OLIVEROS</v>
          </cell>
          <cell r="I260"/>
          <cell r="J260">
            <v>3017671389</v>
          </cell>
          <cell r="K260" t="str">
            <v>darwinnavarro@hotmail.com</v>
          </cell>
          <cell r="L260" t="str">
            <v>CRA 20A 8A 48 LOS ALMENDROS</v>
          </cell>
          <cell r="M260" t="str">
            <v>TECNICO OPERATIVO</v>
          </cell>
          <cell r="N260" t="str">
            <v>02</v>
          </cell>
          <cell r="O260">
            <v>314</v>
          </cell>
          <cell r="P260">
            <v>2487143</v>
          </cell>
          <cell r="Q260"/>
          <cell r="R260" t="str">
            <v>0550117100070798</v>
          </cell>
          <cell r="S260" t="str">
            <v>AHORROS</v>
          </cell>
          <cell r="T260" t="str">
            <v>Davivienda</v>
          </cell>
          <cell r="U260" t="str">
            <v>4.35</v>
          </cell>
          <cell r="V260" t="str">
            <v>SANITAS</v>
          </cell>
          <cell r="W260" t="str">
            <v>SURA</v>
          </cell>
          <cell r="X260" t="str">
            <v>COLFONDOS</v>
          </cell>
          <cell r="Y260" t="str">
            <v>CAJAMAG</v>
          </cell>
          <cell r="Z260" t="str">
            <v>PROTECCION</v>
          </cell>
          <cell r="AA260">
            <v>44075</v>
          </cell>
          <cell r="AB260">
            <v>44377</v>
          </cell>
          <cell r="AC260">
            <v>-98</v>
          </cell>
          <cell r="AD260" t="str">
            <v>ACUEDUCTO Y ALC</v>
          </cell>
          <cell r="AE260" t="str">
            <v>TRABAJADOR OFICIAL</v>
          </cell>
          <cell r="AF260" t="str">
            <v>SUBGERENCIA ACUEDUCTO Y ALCANTARILLADO</v>
          </cell>
          <cell r="AG260" t="str">
            <v>DIRECCION DE OPERACIONES</v>
          </cell>
        </row>
        <row r="261">
          <cell r="C261">
            <v>85476661</v>
          </cell>
          <cell r="D261" t="str">
            <v>MENDOZA</v>
          </cell>
          <cell r="E261" t="str">
            <v>GUTIERREZ</v>
          </cell>
          <cell r="F261" t="str">
            <v>DARWIN</v>
          </cell>
          <cell r="G261" t="str">
            <v>ANTONIO</v>
          </cell>
          <cell r="H261" t="str">
            <v>DARWIN ANTONIO MENDOZA GUTIERREZ</v>
          </cell>
          <cell r="I261"/>
          <cell r="J261">
            <v>3162464737</v>
          </cell>
          <cell r="K261" t="str">
            <v>daryol1206mendo@hotmail.com</v>
          </cell>
          <cell r="L261" t="str">
            <v>MANZANA 1 CASA 9- GARAGOA</v>
          </cell>
          <cell r="M261" t="str">
            <v>OPERARIO- INSPECTOR DE SUSPENSIÓN, REINSTALACIÓN, CORTE Y CONEXIÓN</v>
          </cell>
          <cell r="N261" t="str">
            <v>01</v>
          </cell>
          <cell r="O261">
            <v>487</v>
          </cell>
          <cell r="P261">
            <v>1150932</v>
          </cell>
          <cell r="Q261">
            <v>200000</v>
          </cell>
          <cell r="R261" t="str">
            <v>117300064906</v>
          </cell>
          <cell r="S261" t="str">
            <v>AHORROS</v>
          </cell>
          <cell r="T261" t="str">
            <v>Davivienda</v>
          </cell>
          <cell r="U261" t="str">
            <v>4.35</v>
          </cell>
          <cell r="V261" t="str">
            <v>SALUD TOTAL</v>
          </cell>
          <cell r="W261" t="str">
            <v>SURA</v>
          </cell>
          <cell r="X261" t="str">
            <v>PROTECCION</v>
          </cell>
          <cell r="Y261" t="str">
            <v>CAJAMAG</v>
          </cell>
          <cell r="Z261" t="str">
            <v>PROTECCION</v>
          </cell>
          <cell r="AA261">
            <v>44075</v>
          </cell>
          <cell r="AB261">
            <v>44377</v>
          </cell>
          <cell r="AC261">
            <v>-98</v>
          </cell>
          <cell r="AD261" t="str">
            <v>ACUEDUCTO Y ALC</v>
          </cell>
          <cell r="AE261" t="str">
            <v>TRABAJADOR OFICIAL</v>
          </cell>
          <cell r="AF261" t="str">
            <v>SUBGERENCIA GESTION COMERCIAL Y SERVICIO AL CIUDADANO</v>
          </cell>
          <cell r="AG261" t="str">
            <v>N-A</v>
          </cell>
        </row>
        <row r="262">
          <cell r="C262">
            <v>1082981101</v>
          </cell>
          <cell r="D262" t="str">
            <v>TRUJILLO</v>
          </cell>
          <cell r="E262" t="str">
            <v>SANCHEZ</v>
          </cell>
          <cell r="F262" t="str">
            <v>DANIEL</v>
          </cell>
          <cell r="G262" t="str">
            <v>EDUARDO</v>
          </cell>
          <cell r="H262" t="str">
            <v>DANIEL EDUARDO TRUJILLO SANCHEZ</v>
          </cell>
          <cell r="I262"/>
          <cell r="J262">
            <v>3016772706</v>
          </cell>
          <cell r="K262" t="str">
            <v>danieledtru98@gmail.com</v>
          </cell>
          <cell r="L262" t="str">
            <v>CARRERA19 # 8-96 AL MENDROS</v>
          </cell>
          <cell r="M262" t="str">
            <v>PROFESIONAL UNIVERSITARIO</v>
          </cell>
          <cell r="N262" t="str">
            <v>02</v>
          </cell>
          <cell r="O262">
            <v>219</v>
          </cell>
          <cell r="P262">
            <v>3475432</v>
          </cell>
          <cell r="Q262"/>
          <cell r="R262" t="str">
            <v>0570116170072288</v>
          </cell>
          <cell r="S262" t="str">
            <v>AHORROS</v>
          </cell>
          <cell r="T262" t="str">
            <v>Davivienda</v>
          </cell>
          <cell r="U262" t="str">
            <v>4.35</v>
          </cell>
          <cell r="V262" t="str">
            <v>SANITAS</v>
          </cell>
          <cell r="W262" t="str">
            <v>SURA</v>
          </cell>
          <cell r="X262" t="str">
            <v>PORVENIR</v>
          </cell>
          <cell r="Y262" t="str">
            <v>CAJAMAG</v>
          </cell>
          <cell r="Z262" t="str">
            <v>PROTECCION</v>
          </cell>
          <cell r="AA262">
            <v>44075</v>
          </cell>
          <cell r="AB262">
            <v>44377</v>
          </cell>
          <cell r="AC262">
            <v>-98</v>
          </cell>
          <cell r="AD262" t="str">
            <v>ACUEDUCTO Y ALC</v>
          </cell>
          <cell r="AE262" t="str">
            <v>TRABAJADOR OFICIAL</v>
          </cell>
          <cell r="AF262" t="str">
            <v>SUBGERENCIA ACUEDUCTO Y ALCANTARILLADO</v>
          </cell>
          <cell r="AG262" t="str">
            <v>DIRECCION DE ACUEDUCTO</v>
          </cell>
        </row>
        <row r="263">
          <cell r="C263">
            <v>1083560510</v>
          </cell>
          <cell r="D263" t="str">
            <v>NOVA</v>
          </cell>
          <cell r="E263" t="str">
            <v>RADA</v>
          </cell>
          <cell r="F263" t="str">
            <v>DANI</v>
          </cell>
          <cell r="G263" t="str">
            <v>CARLOS</v>
          </cell>
          <cell r="H263" t="str">
            <v>DANI CARLOS NOVA RADA</v>
          </cell>
          <cell r="I263"/>
          <cell r="J263">
            <v>3144596547</v>
          </cell>
          <cell r="K263" t="str">
            <v>dannynr26@gmail.com</v>
          </cell>
          <cell r="L263" t="str">
            <v>CALLE 26 NO 18A47 CIENAGA</v>
          </cell>
          <cell r="M263" t="str">
            <v>AUXILIAR ADMINISTRATIVO</v>
          </cell>
          <cell r="N263" t="str">
            <v>02</v>
          </cell>
          <cell r="O263">
            <v>407</v>
          </cell>
          <cell r="P263">
            <v>1505801</v>
          </cell>
          <cell r="Q263"/>
          <cell r="R263" t="str">
            <v>0550488404914555</v>
          </cell>
          <cell r="S263" t="str">
            <v>AHORROS</v>
          </cell>
          <cell r="T263" t="str">
            <v>Davivienda</v>
          </cell>
          <cell r="U263" t="str">
            <v>4.35</v>
          </cell>
          <cell r="V263" t="str">
            <v xml:space="preserve">NUEVA E.P.S </v>
          </cell>
          <cell r="W263" t="str">
            <v>SURA</v>
          </cell>
          <cell r="X263" t="str">
            <v>PROTECCION</v>
          </cell>
          <cell r="Y263" t="str">
            <v>CAJAMAG</v>
          </cell>
          <cell r="Z263" t="str">
            <v>PROTECCION</v>
          </cell>
          <cell r="AA263">
            <v>44075</v>
          </cell>
          <cell r="AB263">
            <v>44377</v>
          </cell>
          <cell r="AC263">
            <v>-98</v>
          </cell>
          <cell r="AD263" t="str">
            <v>ACUEDUCTO Y ALC</v>
          </cell>
          <cell r="AE263" t="str">
            <v>TRABAJADOR OFICIAL</v>
          </cell>
          <cell r="AF263" t="str">
            <v>SUBGERENCIA ACUEDUCTO Y ALCANTARILLADO</v>
          </cell>
          <cell r="AG263" t="str">
            <v>DIRECCION DE OPERACIONES</v>
          </cell>
        </row>
        <row r="264">
          <cell r="C264">
            <v>12622963</v>
          </cell>
          <cell r="D264" t="str">
            <v>PEREZ</v>
          </cell>
          <cell r="E264" t="str">
            <v>GARCIA</v>
          </cell>
          <cell r="F264" t="str">
            <v>CRISOSTOMO</v>
          </cell>
          <cell r="G264"/>
          <cell r="H264" t="str">
            <v>CRISOSTOMO PEREZ GARCIA</v>
          </cell>
          <cell r="I264"/>
          <cell r="J264">
            <v>3046550376</v>
          </cell>
          <cell r="K264" t="str">
            <v>alzoyu@hotmail.com</v>
          </cell>
          <cell r="L264" t="str">
            <v>CL 25 8 24 CARRETO CIENAGA</v>
          </cell>
          <cell r="M264" t="str">
            <v>OPERARIO BOMBEO (OPERARIOS)</v>
          </cell>
          <cell r="N264" t="str">
            <v>02</v>
          </cell>
          <cell r="O264">
            <v>487</v>
          </cell>
          <cell r="P264">
            <v>1505801</v>
          </cell>
          <cell r="Q264"/>
          <cell r="R264" t="str">
            <v>488404789726</v>
          </cell>
          <cell r="S264" t="str">
            <v>AHORROS</v>
          </cell>
          <cell r="T264" t="str">
            <v>Davivienda</v>
          </cell>
          <cell r="U264" t="str">
            <v>4.35</v>
          </cell>
          <cell r="V264" t="str">
            <v>SALUD TOTAL</v>
          </cell>
          <cell r="W264" t="str">
            <v>SURA</v>
          </cell>
          <cell r="X264" t="str">
            <v>COLFONDOS</v>
          </cell>
          <cell r="Y264" t="str">
            <v>CAJAMAG</v>
          </cell>
          <cell r="Z264" t="str">
            <v>PROTECCION</v>
          </cell>
          <cell r="AA264">
            <v>44075</v>
          </cell>
          <cell r="AB264">
            <v>44377</v>
          </cell>
          <cell r="AC264">
            <v>-98</v>
          </cell>
          <cell r="AD264" t="str">
            <v>ACUEDUCTO Y ALC</v>
          </cell>
          <cell r="AE264" t="str">
            <v>TRABAJADOR OFICIAL</v>
          </cell>
          <cell r="AF264" t="str">
            <v>SUBGERENCIA ACUEDUCTO Y ALCANTARILLADO</v>
          </cell>
          <cell r="AG264" t="str">
            <v>DIRECCION DE OPERACIONES</v>
          </cell>
        </row>
        <row r="265">
          <cell r="C265">
            <v>1082882681</v>
          </cell>
          <cell r="D265" t="str">
            <v>GONZALEZ</v>
          </cell>
          <cell r="E265" t="str">
            <v>AMADOR</v>
          </cell>
          <cell r="F265" t="str">
            <v>CIRO</v>
          </cell>
          <cell r="G265" t="str">
            <v>ALFONSO</v>
          </cell>
          <cell r="H265" t="str">
            <v>CIRO ALFONSO GONZALEZ AMADOR</v>
          </cell>
          <cell r="I265"/>
          <cell r="J265">
            <v>3146612549</v>
          </cell>
          <cell r="K265" t="str">
            <v>ciroponcho@gmail.com</v>
          </cell>
          <cell r="L265" t="str">
            <v>CARRERA 7 #25-57 LA ESPERANZA</v>
          </cell>
          <cell r="M265" t="str">
            <v>TECNICO ADMINISTRATIVO</v>
          </cell>
          <cell r="N265" t="str">
            <v>01</v>
          </cell>
          <cell r="O265">
            <v>367</v>
          </cell>
          <cell r="P265">
            <v>1849846</v>
          </cell>
          <cell r="Q265"/>
          <cell r="R265" t="str">
            <v>0518276704</v>
          </cell>
          <cell r="S265" t="str">
            <v>AHORROS</v>
          </cell>
          <cell r="T265" t="str">
            <v>BBVA</v>
          </cell>
          <cell r="U265" t="str">
            <v>.522</v>
          </cell>
          <cell r="V265" t="str">
            <v>SANITAS</v>
          </cell>
          <cell r="W265" t="str">
            <v>SURA</v>
          </cell>
          <cell r="X265" t="str">
            <v>PORVENIR</v>
          </cell>
          <cell r="Y265" t="str">
            <v>CAJAMAG</v>
          </cell>
          <cell r="Z265" t="str">
            <v>PROTECCION</v>
          </cell>
          <cell r="AA265">
            <v>44075</v>
          </cell>
          <cell r="AB265">
            <v>44377</v>
          </cell>
          <cell r="AC265">
            <v>-98</v>
          </cell>
          <cell r="AD265" t="str">
            <v>ENERGIA Y ALUMBRADO</v>
          </cell>
          <cell r="AE265" t="str">
            <v>TRABAJADOR OFICIAL</v>
          </cell>
          <cell r="AF265" t="str">
            <v>SUBGERENCIA OPERACIÓN DE OTROS SERVICIOS</v>
          </cell>
          <cell r="AG265" t="str">
            <v>DIRECCION ENERGIA Y ALUMBRADO PUBLICO</v>
          </cell>
        </row>
        <row r="266">
          <cell r="C266">
            <v>12554781</v>
          </cell>
          <cell r="D266" t="str">
            <v>CALERO</v>
          </cell>
          <cell r="E266" t="str">
            <v>ACOSTA</v>
          </cell>
          <cell r="F266" t="str">
            <v>CESAR</v>
          </cell>
          <cell r="G266" t="str">
            <v>RAFAEL</v>
          </cell>
          <cell r="H266" t="str">
            <v>CESAR RAFAEL CALERO ACOSTA</v>
          </cell>
          <cell r="I266"/>
          <cell r="J266">
            <v>3104427060</v>
          </cell>
          <cell r="K266" t="str">
            <v>cesarssmrg@gmail.com</v>
          </cell>
          <cell r="L266" t="str">
            <v>MANZAK-CS-243- VILLA MARBELLA</v>
          </cell>
          <cell r="M266" t="str">
            <v>OPERARIO - PRIORIZADOR ACUEDUCTO</v>
          </cell>
          <cell r="N266" t="str">
            <v>02</v>
          </cell>
          <cell r="O266">
            <v>487</v>
          </cell>
          <cell r="P266">
            <v>1505801</v>
          </cell>
          <cell r="Q266"/>
          <cell r="R266" t="str">
            <v>0550117300064005</v>
          </cell>
          <cell r="S266" t="str">
            <v>AHORROS</v>
          </cell>
          <cell r="T266" t="str">
            <v>Davivienda</v>
          </cell>
          <cell r="U266" t="str">
            <v>4.35</v>
          </cell>
          <cell r="V266" t="str">
            <v>SANITAS</v>
          </cell>
          <cell r="W266" t="str">
            <v>SURA</v>
          </cell>
          <cell r="X266" t="str">
            <v>PROTECCION</v>
          </cell>
          <cell r="Y266" t="str">
            <v>CAJAMAG</v>
          </cell>
          <cell r="Z266" t="str">
            <v>PROTECCION</v>
          </cell>
          <cell r="AA266">
            <v>44075</v>
          </cell>
          <cell r="AB266">
            <v>44377</v>
          </cell>
          <cell r="AC266">
            <v>-98</v>
          </cell>
          <cell r="AD266" t="str">
            <v>ACUEDUCTO Y ALC</v>
          </cell>
          <cell r="AE266" t="str">
            <v>TRABAJADOR OFICIAL</v>
          </cell>
          <cell r="AF266" t="str">
            <v>SUBGERENCIA ACUEDUCTO Y ALCANTARILLADO</v>
          </cell>
          <cell r="AG266" t="str">
            <v>DIRECCION DE ACUEDUCTO</v>
          </cell>
        </row>
        <row r="267">
          <cell r="C267">
            <v>7601187</v>
          </cell>
          <cell r="D267" t="str">
            <v>SERPA</v>
          </cell>
          <cell r="E267" t="str">
            <v>VEGA</v>
          </cell>
          <cell r="F267" t="str">
            <v>CESAR</v>
          </cell>
          <cell r="G267" t="str">
            <v>JOSE</v>
          </cell>
          <cell r="H267" t="str">
            <v>CESAR JOSE SERPA VEGA</v>
          </cell>
          <cell r="I267"/>
          <cell r="J267">
            <v>4232664</v>
          </cell>
          <cell r="K267" t="str">
            <v>cesarserpavega@yahoo.com</v>
          </cell>
          <cell r="L267" t="str">
            <v>CARRERA 8- # 27-28 BAVARIA</v>
          </cell>
          <cell r="M267" t="str">
            <v>PROFESIONAL UNIVERSITARIO</v>
          </cell>
          <cell r="N267" t="str">
            <v>02</v>
          </cell>
          <cell r="O267">
            <v>219</v>
          </cell>
          <cell r="P267">
            <v>3475432</v>
          </cell>
          <cell r="Q267"/>
          <cell r="R267">
            <v>40010859245</v>
          </cell>
          <cell r="S267" t="str">
            <v>AHORROS</v>
          </cell>
          <cell r="T267" t="str">
            <v>BANCOLOMBIA</v>
          </cell>
          <cell r="U267" t="str">
            <v>2.436</v>
          </cell>
          <cell r="V267" t="str">
            <v>COOMEVA EPS</v>
          </cell>
          <cell r="W267" t="str">
            <v>SURA</v>
          </cell>
          <cell r="X267" t="str">
            <v>PORVENIR</v>
          </cell>
          <cell r="Y267" t="str">
            <v>CAJAMAG</v>
          </cell>
          <cell r="Z267" t="str">
            <v>PROTECCION</v>
          </cell>
          <cell r="AA267">
            <v>44075</v>
          </cell>
          <cell r="AB267">
            <v>44377</v>
          </cell>
          <cell r="AC267">
            <v>-98</v>
          </cell>
          <cell r="AD267" t="str">
            <v>ACUEDUCTO Y ALC</v>
          </cell>
          <cell r="AE267" t="str">
            <v>TRABAJADOR OFICIAL</v>
          </cell>
          <cell r="AF267" t="str">
            <v>SUBGERENCIA PROYECTOS Y SOSTENIBILIDAD</v>
          </cell>
          <cell r="AG267" t="str">
            <v>N-A</v>
          </cell>
        </row>
        <row r="268">
          <cell r="C268">
            <v>85439659</v>
          </cell>
          <cell r="D268" t="str">
            <v>NIEBLES</v>
          </cell>
          <cell r="E268" t="str">
            <v>RODRIGUEZ</v>
          </cell>
          <cell r="F268" t="str">
            <v>CESAR</v>
          </cell>
          <cell r="G268" t="str">
            <v>EMILIO</v>
          </cell>
          <cell r="H268" t="str">
            <v>CESAR EMILIO NIEBLES RODRIGUEZ</v>
          </cell>
          <cell r="I268"/>
          <cell r="J268">
            <v>3233678777</v>
          </cell>
          <cell r="K268" t="str">
            <v>cesaremilionieblez2018@outlook.com</v>
          </cell>
          <cell r="L268" t="str">
            <v>CALLE 10 # 7-115 GAIRA</v>
          </cell>
          <cell r="M268" t="str">
            <v>OPERARIO - OFICIAL DE REDES</v>
          </cell>
          <cell r="N268" t="str">
            <v>02</v>
          </cell>
          <cell r="O268">
            <v>487</v>
          </cell>
          <cell r="P268">
            <v>1505801</v>
          </cell>
          <cell r="Q268"/>
          <cell r="R268" t="str">
            <v>0550117100075904</v>
          </cell>
          <cell r="S268" t="str">
            <v>AHORROS</v>
          </cell>
          <cell r="T268" t="str">
            <v>Davivienda</v>
          </cell>
          <cell r="U268" t="str">
            <v>4.35</v>
          </cell>
          <cell r="V268" t="str">
            <v>SALUD TOTAL</v>
          </cell>
          <cell r="W268" t="str">
            <v>SURA</v>
          </cell>
          <cell r="X268" t="str">
            <v>PROTECCION</v>
          </cell>
          <cell r="Y268" t="str">
            <v>CAJAMAG</v>
          </cell>
          <cell r="Z268" t="str">
            <v>PROTECCION</v>
          </cell>
          <cell r="AA268">
            <v>44075</v>
          </cell>
          <cell r="AB268">
            <v>44377</v>
          </cell>
          <cell r="AC268">
            <v>-98</v>
          </cell>
          <cell r="AD268" t="str">
            <v>ACUEDUCTO Y ALC</v>
          </cell>
          <cell r="AE268" t="str">
            <v>TRABAJADOR OFICIAL</v>
          </cell>
          <cell r="AF268" t="str">
            <v>SUBGERENCIA ACUEDUCTO Y ALCANTARILLADO</v>
          </cell>
          <cell r="AG268" t="str">
            <v>DIRECCION DE ALCANTARILLADO</v>
          </cell>
        </row>
        <row r="269">
          <cell r="C269">
            <v>3718550</v>
          </cell>
          <cell r="D269" t="str">
            <v>PEREZ</v>
          </cell>
          <cell r="E269" t="str">
            <v>CANTILLO</v>
          </cell>
          <cell r="F269" t="str">
            <v>CESAR</v>
          </cell>
          <cell r="G269" t="str">
            <v>AUGUSTO</v>
          </cell>
          <cell r="H269" t="str">
            <v>CESAR AUGUSTO PEREZ CANTILLO</v>
          </cell>
          <cell r="I269"/>
          <cell r="J269">
            <v>3024259452</v>
          </cell>
          <cell r="K269" t="str">
            <v>cesarperezmovil@gmail.com</v>
          </cell>
          <cell r="L269" t="str">
            <v>CARRERA43#20-10-ACASIAS</v>
          </cell>
          <cell r="M269" t="str">
            <v>OPERARIO - (OFICIAL DE REDES)</v>
          </cell>
          <cell r="N269" t="str">
            <v>02</v>
          </cell>
          <cell r="O269">
            <v>487</v>
          </cell>
          <cell r="P269">
            <v>1505801</v>
          </cell>
          <cell r="Q269"/>
          <cell r="R269" t="str">
            <v>0550488404800648</v>
          </cell>
          <cell r="S269" t="str">
            <v>AHORROS</v>
          </cell>
          <cell r="T269" t="str">
            <v>Davivienda</v>
          </cell>
          <cell r="U269" t="str">
            <v>4.35</v>
          </cell>
          <cell r="V269" t="str">
            <v>EPS COOSALUD</v>
          </cell>
          <cell r="W269" t="str">
            <v>SURA</v>
          </cell>
          <cell r="X269" t="str">
            <v>PROTECCION</v>
          </cell>
          <cell r="Y269" t="str">
            <v>CAJAMAG</v>
          </cell>
          <cell r="Z269" t="str">
            <v>PROTECCION</v>
          </cell>
          <cell r="AA269">
            <v>44075</v>
          </cell>
          <cell r="AB269">
            <v>44377</v>
          </cell>
          <cell r="AC269">
            <v>-98</v>
          </cell>
          <cell r="AD269" t="str">
            <v>ACUEDUCTO Y ALC</v>
          </cell>
          <cell r="AE269" t="str">
            <v>TRABAJADOR OFICIAL</v>
          </cell>
          <cell r="AF269" t="str">
            <v>SUBGERENCIA ACUEDUCTO Y ALCANTARILLADO</v>
          </cell>
          <cell r="AG269" t="str">
            <v>DIRECCION DE ACUEDUCTO</v>
          </cell>
        </row>
        <row r="270">
          <cell r="C270">
            <v>36719982</v>
          </cell>
          <cell r="D270" t="str">
            <v>LUQUE</v>
          </cell>
          <cell r="E270" t="str">
            <v>CALVO</v>
          </cell>
          <cell r="F270" t="str">
            <v>CARMEN</v>
          </cell>
          <cell r="G270" t="str">
            <v>JUDITH</v>
          </cell>
          <cell r="H270" t="str">
            <v>CARMEN JUDITH LUQUE CALVO</v>
          </cell>
          <cell r="I270"/>
          <cell r="J270">
            <v>3016769044</v>
          </cell>
          <cell r="K270" t="str">
            <v>lferchis@outlook.es</v>
          </cell>
          <cell r="L270" t="str">
            <v>CALLE 7A NO 19F-14 LOS ALMENDROS</v>
          </cell>
          <cell r="M270" t="str">
            <v>TECNICO OPERATIVO</v>
          </cell>
          <cell r="N270" t="str">
            <v>02</v>
          </cell>
          <cell r="O270">
            <v>314</v>
          </cell>
          <cell r="P270">
            <v>2487143</v>
          </cell>
          <cell r="Q270"/>
          <cell r="R270" t="str">
            <v>0550117000019457</v>
          </cell>
          <cell r="S270" t="str">
            <v>AHORROS</v>
          </cell>
          <cell r="T270" t="str">
            <v>Davivienda</v>
          </cell>
          <cell r="U270" t="str">
            <v>2.436</v>
          </cell>
          <cell r="V270" t="str">
            <v>SALUD TOTAL</v>
          </cell>
          <cell r="W270" t="str">
            <v>SURA</v>
          </cell>
          <cell r="X270" t="str">
            <v>COLPENSIONES</v>
          </cell>
          <cell r="Y270" t="str">
            <v>CAJAMAG</v>
          </cell>
          <cell r="Z270" t="str">
            <v>PROTECCION</v>
          </cell>
          <cell r="AA270">
            <v>44075</v>
          </cell>
          <cell r="AB270">
            <v>44377</v>
          </cell>
          <cell r="AC270">
            <v>-98</v>
          </cell>
          <cell r="AD270" t="str">
            <v>ACUEDUCTO Y ALC</v>
          </cell>
          <cell r="AE270" t="str">
            <v>TRABAJADOR OFICIAL</v>
          </cell>
          <cell r="AF270" t="str">
            <v>SUBGERENCIA ACUEDUCTO Y ALCANTARILLADO</v>
          </cell>
          <cell r="AG270" t="str">
            <v>DIRECCION DE OPERACIONES</v>
          </cell>
        </row>
        <row r="271">
          <cell r="C271">
            <v>1082993552</v>
          </cell>
          <cell r="D271" t="str">
            <v>JOLEANIS</v>
          </cell>
          <cell r="E271" t="str">
            <v>BALAGUERA</v>
          </cell>
          <cell r="F271" t="str">
            <v>CARMEN</v>
          </cell>
          <cell r="G271" t="str">
            <v>ELENA</v>
          </cell>
          <cell r="H271" t="str">
            <v>CARMEN ELENA JOLEANIS BALAGUERA</v>
          </cell>
          <cell r="I271"/>
          <cell r="J271">
            <v>3013574288</v>
          </cell>
          <cell r="K271" t="str">
            <v>carmen.joleanis.b@gmail.com</v>
          </cell>
          <cell r="L271" t="str">
            <v>TRANSVERSAL 15 NO 30A - 25 SAN PEDRO ALEJANDRINO</v>
          </cell>
          <cell r="M271" t="str">
            <v>PROFESIONAL UNIVERSITARIO</v>
          </cell>
          <cell r="N271" t="str">
            <v>01</v>
          </cell>
          <cell r="O271">
            <v>219</v>
          </cell>
          <cell r="P271">
            <v>2647587</v>
          </cell>
          <cell r="Q271"/>
          <cell r="R271" t="str">
            <v>51617761916</v>
          </cell>
          <cell r="S271" t="str">
            <v>AHORROS</v>
          </cell>
          <cell r="T271" t="str">
            <v>BANCOLOMBIA</v>
          </cell>
          <cell r="U271" t="str">
            <v>4.35</v>
          </cell>
          <cell r="V271" t="str">
            <v>SALUD TOTAL</v>
          </cell>
          <cell r="W271" t="str">
            <v>SURA</v>
          </cell>
          <cell r="X271" t="str">
            <v>PORVENIR</v>
          </cell>
          <cell r="Y271" t="str">
            <v>CAJAMAG</v>
          </cell>
          <cell r="Z271" t="str">
            <v>PROTECCION</v>
          </cell>
          <cell r="AA271">
            <v>44075</v>
          </cell>
          <cell r="AB271">
            <v>44377</v>
          </cell>
          <cell r="AC271">
            <v>-98</v>
          </cell>
          <cell r="AD271" t="str">
            <v>ACUEDUCTO Y ALC</v>
          </cell>
          <cell r="AE271" t="str">
            <v>TRABAJADOR OFICIAL</v>
          </cell>
          <cell r="AF271" t="str">
            <v>SUBGERENCIA ACUEDUCTO Y ALCANTARILLADO</v>
          </cell>
          <cell r="AG271" t="str">
            <v>N-A</v>
          </cell>
        </row>
        <row r="272">
          <cell r="C272">
            <v>1004360873</v>
          </cell>
          <cell r="D272" t="str">
            <v>MENDOZA</v>
          </cell>
          <cell r="E272" t="str">
            <v>MARTINEZ</v>
          </cell>
          <cell r="F272" t="str">
            <v>BREYNER</v>
          </cell>
          <cell r="G272" t="str">
            <v>DE JESUS</v>
          </cell>
          <cell r="H272" t="str">
            <v>BREYNER DE JESUS MENDOZA MARTINEZ</v>
          </cell>
          <cell r="I272"/>
          <cell r="J272">
            <v>3155161830</v>
          </cell>
          <cell r="K272" t="str">
            <v>breynerdejesusmendozamartinez@gmail.com</v>
          </cell>
          <cell r="L272" t="str">
            <v>CARRERA 22B # 8C 45 JUAN 23</v>
          </cell>
          <cell r="M272" t="str">
            <v>OPERARIO- INSPECTOR DE SUSPENSIÓN, REINSTALACIÓN, CORTE Y CONEXIÓN</v>
          </cell>
          <cell r="N272" t="str">
            <v>01</v>
          </cell>
          <cell r="O272">
            <v>487</v>
          </cell>
          <cell r="P272">
            <v>1150932</v>
          </cell>
          <cell r="Q272">
            <v>200000</v>
          </cell>
          <cell r="R272" t="str">
            <v>117170033361</v>
          </cell>
          <cell r="S272" t="str">
            <v>AHORROS</v>
          </cell>
          <cell r="T272" t="str">
            <v>Davivienda</v>
          </cell>
          <cell r="U272" t="str">
            <v>4.35</v>
          </cell>
          <cell r="V272" t="str">
            <v>FAMISANAR</v>
          </cell>
          <cell r="W272" t="str">
            <v>SURA</v>
          </cell>
          <cell r="X272" t="str">
            <v>PORVENIR</v>
          </cell>
          <cell r="Y272" t="str">
            <v>CAJAMAG</v>
          </cell>
          <cell r="Z272" t="str">
            <v>PROTECCION</v>
          </cell>
          <cell r="AA272">
            <v>44075</v>
          </cell>
          <cell r="AB272">
            <v>44377</v>
          </cell>
          <cell r="AC272">
            <v>-98</v>
          </cell>
          <cell r="AD272" t="str">
            <v>ACUEDUCTO Y ALC</v>
          </cell>
          <cell r="AE272" t="str">
            <v>TRABAJADOR OFICIAL</v>
          </cell>
          <cell r="AF272" t="str">
            <v>SUBGERENCIA GESTION COMERCIAL Y SERVICIO AL CIUDADANO</v>
          </cell>
          <cell r="AG272" t="str">
            <v>N-A</v>
          </cell>
        </row>
        <row r="273">
          <cell r="C273">
            <v>1082840712</v>
          </cell>
          <cell r="D273" t="str">
            <v>GORDILLO</v>
          </cell>
          <cell r="E273" t="str">
            <v>ANGULO</v>
          </cell>
          <cell r="F273" t="str">
            <v>BREYDI</v>
          </cell>
          <cell r="G273" t="str">
            <v>YAZIN</v>
          </cell>
          <cell r="H273" t="str">
            <v>BREYDI YAZIN GORDILLO ANGULO</v>
          </cell>
          <cell r="I273"/>
          <cell r="J273">
            <v>3232497284</v>
          </cell>
          <cell r="K273" t="str">
            <v>bygordillo@gmail.com</v>
          </cell>
          <cell r="L273" t="str">
            <v>MANZANA 23 CASA 6 EL LIBANO 2000</v>
          </cell>
          <cell r="M273" t="str">
            <v>TECNICO ADMINISTRATIVO</v>
          </cell>
          <cell r="N273" t="str">
            <v>01</v>
          </cell>
          <cell r="O273">
            <v>367</v>
          </cell>
          <cell r="P273">
            <v>1849846</v>
          </cell>
          <cell r="Q273"/>
          <cell r="R273" t="str">
            <v>0570117170033387</v>
          </cell>
          <cell r="S273" t="str">
            <v>AHORROS</v>
          </cell>
          <cell r="T273" t="str">
            <v>Davivienda</v>
          </cell>
          <cell r="U273" t="str">
            <v>.522</v>
          </cell>
          <cell r="V273" t="str">
            <v>SALUD TOTAL</v>
          </cell>
          <cell r="W273" t="str">
            <v>SURA</v>
          </cell>
          <cell r="X273" t="str">
            <v>COLPENSIONES</v>
          </cell>
          <cell r="Y273" t="str">
            <v>CAJAMAG</v>
          </cell>
          <cell r="Z273" t="str">
            <v>PROTECCION</v>
          </cell>
          <cell r="AA273">
            <v>44075</v>
          </cell>
          <cell r="AB273">
            <v>44377</v>
          </cell>
          <cell r="AC273">
            <v>-98</v>
          </cell>
          <cell r="AD273" t="str">
            <v>ACUEDUCTO Y ALC</v>
          </cell>
          <cell r="AE273" t="str">
            <v>TRABAJADOR OFICIAL</v>
          </cell>
          <cell r="AF273" t="str">
            <v>SUBGERENCIA GESTION COMERCIAL Y SERVICIO AL CIUDADANO</v>
          </cell>
          <cell r="AG273" t="str">
            <v>N-A</v>
          </cell>
        </row>
        <row r="274">
          <cell r="C274">
            <v>7141246</v>
          </cell>
          <cell r="D274" t="str">
            <v>PEREZ</v>
          </cell>
          <cell r="E274" t="str">
            <v>HINCAPIE</v>
          </cell>
          <cell r="F274" t="str">
            <v>BRENDY</v>
          </cell>
          <cell r="G274" t="str">
            <v>ENRIQUE</v>
          </cell>
          <cell r="H274" t="str">
            <v>BRENDY ENRIQUE PEREZ HINCAPIE</v>
          </cell>
          <cell r="I274"/>
          <cell r="J274">
            <v>3002142333</v>
          </cell>
          <cell r="K274" t="str">
            <v>brendyp96@gmail.com</v>
          </cell>
          <cell r="L274" t="str">
            <v>CARRERA 13B NO 3-34 GAIRA</v>
          </cell>
          <cell r="M274" t="str">
            <v>OPERARIO- INSPECTOR DE DESVIACIONES</v>
          </cell>
          <cell r="N274" t="str">
            <v>01</v>
          </cell>
          <cell r="O274">
            <v>487</v>
          </cell>
          <cell r="P274">
            <v>1150932</v>
          </cell>
          <cell r="Q274">
            <v>200000</v>
          </cell>
          <cell r="R274">
            <v>235222619</v>
          </cell>
          <cell r="S274" t="str">
            <v>AHORROS</v>
          </cell>
          <cell r="T274" t="str">
            <v>Banco de Bogotá</v>
          </cell>
          <cell r="U274" t="str">
            <v>4.35</v>
          </cell>
          <cell r="V274" t="str">
            <v>FAMISANAR</v>
          </cell>
          <cell r="W274" t="str">
            <v>SURA</v>
          </cell>
          <cell r="X274" t="str">
            <v>COLPENSIONES</v>
          </cell>
          <cell r="Y274" t="str">
            <v>CAJAMAG</v>
          </cell>
          <cell r="Z274" t="str">
            <v>PROTECCION</v>
          </cell>
          <cell r="AA274">
            <v>44075</v>
          </cell>
          <cell r="AB274">
            <v>44377</v>
          </cell>
          <cell r="AC274">
            <v>-98</v>
          </cell>
          <cell r="AD274" t="str">
            <v>ACUEDUCTO Y ALC</v>
          </cell>
          <cell r="AE274" t="str">
            <v>TRABAJADOR OFICIAL</v>
          </cell>
          <cell r="AF274" t="str">
            <v>SUBGERENCIA GESTION COMERCIAL Y SERVICIO AL CIUDADANO</v>
          </cell>
          <cell r="AG274" t="str">
            <v>N-A</v>
          </cell>
        </row>
        <row r="275">
          <cell r="C275">
            <v>84454919</v>
          </cell>
          <cell r="D275" t="str">
            <v>GONZALEZ</v>
          </cell>
          <cell r="E275" t="str">
            <v>SCOTT</v>
          </cell>
          <cell r="F275" t="str">
            <v>BREHIENER</v>
          </cell>
          <cell r="G275" t="str">
            <v>YIDID</v>
          </cell>
          <cell r="H275" t="str">
            <v>BREHIENER YIDID GONZALEZ SCOTT</v>
          </cell>
          <cell r="I275"/>
          <cell r="J275">
            <v>3166938328</v>
          </cell>
          <cell r="K275" t="str">
            <v>brehinergonzalez@hotmail.com</v>
          </cell>
          <cell r="L275" t="str">
            <v>CL 29 H3 29 23 SANTA ANA</v>
          </cell>
          <cell r="M275" t="str">
            <v>OPERARIO BOMBEO (PRORIZADOR)</v>
          </cell>
          <cell r="N275" t="str">
            <v>02</v>
          </cell>
          <cell r="O275">
            <v>487</v>
          </cell>
          <cell r="P275">
            <v>1505801</v>
          </cell>
          <cell r="Q275"/>
          <cell r="R275" t="str">
            <v>0570117370074777</v>
          </cell>
          <cell r="S275" t="str">
            <v>AHORROS</v>
          </cell>
          <cell r="T275" t="str">
            <v>Davivienda</v>
          </cell>
          <cell r="U275" t="str">
            <v>4.35</v>
          </cell>
          <cell r="V275" t="str">
            <v>SALUD TOTAL</v>
          </cell>
          <cell r="W275" t="str">
            <v>SURA</v>
          </cell>
          <cell r="X275" t="str">
            <v>PORVENIR</v>
          </cell>
          <cell r="Y275" t="str">
            <v>CAJAMAG</v>
          </cell>
          <cell r="Z275" t="str">
            <v>PROTECCION</v>
          </cell>
          <cell r="AA275">
            <v>44075</v>
          </cell>
          <cell r="AB275">
            <v>44377</v>
          </cell>
          <cell r="AC275">
            <v>-98</v>
          </cell>
          <cell r="AD275" t="str">
            <v>ACUEDUCTO Y ALC</v>
          </cell>
          <cell r="AE275" t="str">
            <v>TRABAJADOR OFICIAL</v>
          </cell>
          <cell r="AF275" t="str">
            <v>SUBGERENCIA ACUEDUCTO Y ALCANTARILLADO</v>
          </cell>
          <cell r="AG275" t="str">
            <v>DIRECCION DE OPERACIONES</v>
          </cell>
        </row>
        <row r="276">
          <cell r="C276">
            <v>1049482318</v>
          </cell>
          <cell r="D276" t="str">
            <v>GUZMAN</v>
          </cell>
          <cell r="E276" t="str">
            <v>VILLALBA</v>
          </cell>
          <cell r="F276" t="str">
            <v>BERENA</v>
          </cell>
          <cell r="G276" t="str">
            <v>LUCIA</v>
          </cell>
          <cell r="H276" t="str">
            <v>BERENA LUCIA GUZMAN VILLALBA</v>
          </cell>
          <cell r="I276"/>
          <cell r="J276">
            <v>3165208285</v>
          </cell>
          <cell r="K276" t="str">
            <v>verena1105@outlook.com</v>
          </cell>
          <cell r="L276" t="str">
            <v>KRA 26 #46A -07 APTO 201 SANTA CRUZ</v>
          </cell>
          <cell r="M276" t="str">
            <v>TECNICO ADMINISTRATIVO</v>
          </cell>
          <cell r="N276" t="str">
            <v>02</v>
          </cell>
          <cell r="O276">
            <v>367</v>
          </cell>
          <cell r="P276">
            <v>2487143</v>
          </cell>
          <cell r="Q276"/>
          <cell r="R276" t="str">
            <v>255153587</v>
          </cell>
          <cell r="S276" t="str">
            <v>AHORROS</v>
          </cell>
          <cell r="T276" t="str">
            <v>BBVA</v>
          </cell>
          <cell r="U276" t="str">
            <v>.522</v>
          </cell>
          <cell r="V276" t="str">
            <v>MUTUAL SER</v>
          </cell>
          <cell r="W276" t="str">
            <v>SURA</v>
          </cell>
          <cell r="X276" t="str">
            <v>PROTECCION</v>
          </cell>
          <cell r="Y276" t="str">
            <v>CAJAMAG</v>
          </cell>
          <cell r="Z276" t="str">
            <v>PROTECCION</v>
          </cell>
          <cell r="AA276">
            <v>44075</v>
          </cell>
          <cell r="AB276">
            <v>44377</v>
          </cell>
          <cell r="AC276">
            <v>-98</v>
          </cell>
          <cell r="AD276" t="str">
            <v>CENTRAL</v>
          </cell>
          <cell r="AE276" t="str">
            <v>TRABAJADOR OFICIAL</v>
          </cell>
          <cell r="AF276" t="str">
            <v>SUBGERENCIA OPERACIÓN DE OTROS SERVICIOS</v>
          </cell>
          <cell r="AG276" t="str">
            <v>DIRECCION ACTIVIDADES COMPLEMENTARIAS Y SERVICIOS NO REGULADOS</v>
          </cell>
        </row>
        <row r="277">
          <cell r="C277">
            <v>85463956</v>
          </cell>
          <cell r="D277" t="str">
            <v>RUIZ</v>
          </cell>
          <cell r="E277" t="str">
            <v>GOMEZ</v>
          </cell>
          <cell r="F277" t="str">
            <v>BENJAMIN</v>
          </cell>
          <cell r="G277" t="str">
            <v>ARIEL</v>
          </cell>
          <cell r="H277" t="str">
            <v>BENJAMIN ARIEL RUIZ GOMEZ</v>
          </cell>
          <cell r="I277"/>
          <cell r="J277">
            <v>3117360354</v>
          </cell>
          <cell r="K277" t="str">
            <v>bencho.kelly@hotmail.com</v>
          </cell>
          <cell r="L277" t="str">
            <v>CRA 20A NO 27A - 03 POSTOBÓN</v>
          </cell>
          <cell r="M277" t="str">
            <v>TECNICO OPERATIVO</v>
          </cell>
          <cell r="N277" t="str">
            <v>01</v>
          </cell>
          <cell r="O277">
            <v>314</v>
          </cell>
          <cell r="P277">
            <v>1849846</v>
          </cell>
          <cell r="Q277"/>
          <cell r="R277" t="str">
            <v>116080235546</v>
          </cell>
          <cell r="S277" t="str">
            <v>AHORROS</v>
          </cell>
          <cell r="T277" t="str">
            <v>Davivienda</v>
          </cell>
          <cell r="U277" t="str">
            <v>4.35</v>
          </cell>
          <cell r="V277" t="str">
            <v>SALUD TOTAL</v>
          </cell>
          <cell r="W277" t="str">
            <v>SURA</v>
          </cell>
          <cell r="X277" t="str">
            <v>PORVENIR</v>
          </cell>
          <cell r="Y277" t="str">
            <v>CAJAMAG</v>
          </cell>
          <cell r="Z277" t="str">
            <v>PROTECCION</v>
          </cell>
          <cell r="AA277">
            <v>44075</v>
          </cell>
          <cell r="AB277">
            <v>44377</v>
          </cell>
          <cell r="AC277">
            <v>-98</v>
          </cell>
          <cell r="AD277" t="str">
            <v>ACUEDUCTO Y ALC</v>
          </cell>
          <cell r="AE277" t="str">
            <v>TRABAJADOR OFICIAL</v>
          </cell>
          <cell r="AF277" t="str">
            <v>SUBGERENCIA ACUEDUCTO Y ALCANTARILLADO</v>
          </cell>
          <cell r="AG277" t="str">
            <v>DIRECCION DE OPERACIONES</v>
          </cell>
        </row>
        <row r="278">
          <cell r="C278">
            <v>1083051492</v>
          </cell>
          <cell r="D278" t="str">
            <v>GARCIA</v>
          </cell>
          <cell r="E278" t="str">
            <v>DE ROA</v>
          </cell>
          <cell r="F278" t="str">
            <v>ASDRUBAL</v>
          </cell>
          <cell r="G278" t="str">
            <v>JOEL</v>
          </cell>
          <cell r="H278" t="str">
            <v>ASDRUBAL JOEL GARCIA DE ROA</v>
          </cell>
          <cell r="I278"/>
          <cell r="J278">
            <v>3043367316</v>
          </cell>
          <cell r="K278" t="str">
            <v>ajoelgarciaderoa@gmail.com</v>
          </cell>
          <cell r="L278" t="str">
            <v>CALLE 40 # 13 - 20 MARIA EUGENIA</v>
          </cell>
          <cell r="M278" t="str">
            <v>OPERARIO - REDES</v>
          </cell>
          <cell r="N278" t="str">
            <v>02</v>
          </cell>
          <cell r="O278">
            <v>487</v>
          </cell>
          <cell r="P278">
            <v>1505801</v>
          </cell>
          <cell r="Q278"/>
          <cell r="R278" t="str">
            <v>0550488404860154</v>
          </cell>
          <cell r="S278" t="str">
            <v>AHORROS</v>
          </cell>
          <cell r="T278" t="str">
            <v>Davivienda</v>
          </cell>
          <cell r="U278" t="str">
            <v>4.35</v>
          </cell>
          <cell r="V278" t="str">
            <v>SALUD TOTAL</v>
          </cell>
          <cell r="W278" t="str">
            <v>SURA</v>
          </cell>
          <cell r="X278" t="str">
            <v>PORVENIR</v>
          </cell>
          <cell r="Y278" t="str">
            <v>CAJAMAG</v>
          </cell>
          <cell r="Z278" t="str">
            <v>FONDO NACIONAL DEL AHORRO</v>
          </cell>
          <cell r="AA278">
            <v>44075</v>
          </cell>
          <cell r="AB278">
            <v>44377</v>
          </cell>
          <cell r="AC278">
            <v>-98</v>
          </cell>
          <cell r="AD278" t="str">
            <v>ACUEDUCTO Y ALC</v>
          </cell>
          <cell r="AE278" t="str">
            <v>TRABAJADOR OFICIAL</v>
          </cell>
          <cell r="AF278" t="str">
            <v>SUBGERENCIA ACUEDUCTO Y ALCANTARILLADO</v>
          </cell>
          <cell r="AG278" t="str">
            <v>DIRECCION DE ACUEDUCTO</v>
          </cell>
        </row>
        <row r="279">
          <cell r="C279">
            <v>85372558</v>
          </cell>
          <cell r="D279" t="str">
            <v>NUÑEZ</v>
          </cell>
          <cell r="E279" t="str">
            <v>SOTOMAYOR</v>
          </cell>
          <cell r="F279" t="str">
            <v>ARNOLD</v>
          </cell>
          <cell r="G279" t="str">
            <v>SPTICK</v>
          </cell>
          <cell r="H279" t="str">
            <v>ARNOLD SPTICK NUÑEZ SOTOMAYOR</v>
          </cell>
          <cell r="I279"/>
          <cell r="J279">
            <v>3316237810</v>
          </cell>
          <cell r="K279" t="str">
            <v>arnoldsns_@hotmail.com</v>
          </cell>
          <cell r="L279" t="str">
            <v>CARRERA 14 #17A-18 CUNDI</v>
          </cell>
          <cell r="M279" t="str">
            <v>OPERARIO OFICIAL</v>
          </cell>
          <cell r="N279" t="str">
            <v>02</v>
          </cell>
          <cell r="O279">
            <v>487</v>
          </cell>
          <cell r="P279">
            <v>1505801</v>
          </cell>
          <cell r="Q279"/>
          <cell r="R279" t="str">
            <v>0550488404789973</v>
          </cell>
          <cell r="S279" t="str">
            <v>AHORROS</v>
          </cell>
          <cell r="T279" t="str">
            <v>Davivienda</v>
          </cell>
          <cell r="U279" t="str">
            <v>4.35</v>
          </cell>
          <cell r="V279" t="str">
            <v>SALUD TOTAL</v>
          </cell>
          <cell r="W279" t="str">
            <v>SURA</v>
          </cell>
          <cell r="X279" t="str">
            <v>PROTECCION</v>
          </cell>
          <cell r="Y279" t="str">
            <v>CAJAMAG</v>
          </cell>
          <cell r="Z279" t="str">
            <v>PROTECCION</v>
          </cell>
          <cell r="AA279">
            <v>44075</v>
          </cell>
          <cell r="AB279">
            <v>44377</v>
          </cell>
          <cell r="AC279">
            <v>-98</v>
          </cell>
          <cell r="AD279" t="str">
            <v>ACUEDUCTO Y ALC</v>
          </cell>
          <cell r="AE279" t="str">
            <v>TRABAJADOR OFICIAL</v>
          </cell>
          <cell r="AF279" t="str">
            <v>SUBGERENCIA ACUEDUCTO Y ALCANTARILLADO</v>
          </cell>
          <cell r="AG279" t="str">
            <v>DIRECCION DE ACUEDUCTO</v>
          </cell>
        </row>
        <row r="280">
          <cell r="C280">
            <v>85456981</v>
          </cell>
          <cell r="D280" t="str">
            <v>ARNEDO</v>
          </cell>
          <cell r="E280" t="str">
            <v>MOVIL</v>
          </cell>
          <cell r="F280" t="str">
            <v>ARIEL</v>
          </cell>
          <cell r="G280" t="str">
            <v>FERNANDO</v>
          </cell>
          <cell r="H280" t="str">
            <v>ARIEL FERNANDO ARNEDO MOVIL</v>
          </cell>
          <cell r="I280"/>
          <cell r="J280">
            <v>3114209629</v>
          </cell>
          <cell r="K280" t="str">
            <v>arielarnedo@gmail.com</v>
          </cell>
          <cell r="L280" t="str">
            <v>MANZANA F CASA 3 TEJARES DEL LIBERTADOR</v>
          </cell>
          <cell r="M280" t="str">
            <v>TECNICO ADMINISTRATIVO</v>
          </cell>
          <cell r="N280" t="str">
            <v>02</v>
          </cell>
          <cell r="O280">
            <v>367</v>
          </cell>
          <cell r="P280">
            <v>2487143</v>
          </cell>
          <cell r="Q280"/>
          <cell r="R280" t="str">
            <v>0550117100009200</v>
          </cell>
          <cell r="S280" t="str">
            <v>AHORROS</v>
          </cell>
          <cell r="T280" t="str">
            <v>Davivienda</v>
          </cell>
          <cell r="U280" t="str">
            <v>.522</v>
          </cell>
          <cell r="V280" t="str">
            <v>SALUD TOTAL</v>
          </cell>
          <cell r="W280" t="str">
            <v>SURA</v>
          </cell>
          <cell r="X280" t="str">
            <v>PORVENIR</v>
          </cell>
          <cell r="Y280" t="str">
            <v>CAJAMAG</v>
          </cell>
          <cell r="Z280" t="str">
            <v>PROTECCION</v>
          </cell>
          <cell r="AA280">
            <v>44075</v>
          </cell>
          <cell r="AB280">
            <v>44377</v>
          </cell>
          <cell r="AC280">
            <v>-98</v>
          </cell>
          <cell r="AD280" t="str">
            <v>ACUEDUCTO Y ALC</v>
          </cell>
          <cell r="AE280" t="str">
            <v>TRABAJADOR OFICIAL</v>
          </cell>
          <cell r="AF280" t="str">
            <v>SUBGERENCIA PROYECTOS Y SOSTENIBILIDAD</v>
          </cell>
          <cell r="AG280" t="str">
            <v>N-A</v>
          </cell>
        </row>
        <row r="281">
          <cell r="C281">
            <v>1002422244</v>
          </cell>
          <cell r="D281" t="str">
            <v>MARTINEZ</v>
          </cell>
          <cell r="E281" t="str">
            <v>LENGUA</v>
          </cell>
          <cell r="F281" t="str">
            <v>ANTONIO</v>
          </cell>
          <cell r="G281" t="str">
            <v>JOSE</v>
          </cell>
          <cell r="H281" t="str">
            <v>ANTONIO JOSE MARTINEZ LENGUA</v>
          </cell>
          <cell r="I281"/>
          <cell r="J281">
            <v>3007115664</v>
          </cell>
          <cell r="K281" t="str">
            <v>anjoma93@gmail.com</v>
          </cell>
          <cell r="L281" t="str">
            <v>CARRERA 21C #29G-23</v>
          </cell>
          <cell r="M281" t="str">
            <v>PROFESIONAL UNIVERSITARIO</v>
          </cell>
          <cell r="N281" t="str">
            <v>01</v>
          </cell>
          <cell r="O281">
            <v>219</v>
          </cell>
          <cell r="P281">
            <v>2647587</v>
          </cell>
          <cell r="Q281"/>
          <cell r="R281">
            <v>235230489</v>
          </cell>
          <cell r="S281" t="str">
            <v>AHORROS</v>
          </cell>
          <cell r="T281" t="str">
            <v>Banco de Bogotá</v>
          </cell>
          <cell r="U281" t="str">
            <v>2.436</v>
          </cell>
          <cell r="V281" t="str">
            <v>SANITAS</v>
          </cell>
          <cell r="W281" t="str">
            <v>SURA</v>
          </cell>
          <cell r="X281" t="str">
            <v>COLPENSIONES</v>
          </cell>
          <cell r="Y281" t="str">
            <v>CAJAMAG</v>
          </cell>
          <cell r="Z281" t="str">
            <v>PROTECCION</v>
          </cell>
          <cell r="AA281">
            <v>44075</v>
          </cell>
          <cell r="AB281">
            <v>44377</v>
          </cell>
          <cell r="AC281">
            <v>-98</v>
          </cell>
          <cell r="AD281" t="str">
            <v>ENERGIA Y ALUMBRADO</v>
          </cell>
          <cell r="AE281" t="str">
            <v>TRABAJADOR OFICIAL</v>
          </cell>
          <cell r="AF281" t="str">
            <v>SUBGERENCIA OPERACIÓN DE OTROS SERVICIOS</v>
          </cell>
          <cell r="AG281" t="str">
            <v>DIRECCION ENERGIA Y ALUMBRADO PUBLICO</v>
          </cell>
        </row>
        <row r="282">
          <cell r="C282">
            <v>1082906424</v>
          </cell>
          <cell r="D282" t="str">
            <v>CASTRO</v>
          </cell>
          <cell r="E282" t="str">
            <v>MERCADO</v>
          </cell>
          <cell r="F282" t="str">
            <v>ANTONIO</v>
          </cell>
          <cell r="G282" t="str">
            <v>JOSE</v>
          </cell>
          <cell r="H282" t="str">
            <v>ANTONIO JOSE CASTRO MERCADO</v>
          </cell>
          <cell r="I282"/>
          <cell r="J282">
            <v>3185102321</v>
          </cell>
          <cell r="K282" t="str">
            <v>antoniojosecatromercado@gmail.com</v>
          </cell>
          <cell r="L282" t="str">
            <v>CALLE 22 # 43-32 CASA SANTA FE</v>
          </cell>
          <cell r="M282" t="str">
            <v>OPERARIO- INSPECTOR DE DESVIACIONES</v>
          </cell>
          <cell r="N282" t="str">
            <v>01</v>
          </cell>
          <cell r="O282">
            <v>487</v>
          </cell>
          <cell r="P282">
            <v>1150932</v>
          </cell>
          <cell r="Q282">
            <v>200000</v>
          </cell>
          <cell r="R282">
            <v>439204058</v>
          </cell>
          <cell r="S282" t="str">
            <v>AHORROS</v>
          </cell>
          <cell r="T282" t="str">
            <v>Banco de Bogotá</v>
          </cell>
          <cell r="U282" t="str">
            <v>4.35</v>
          </cell>
          <cell r="V282" t="str">
            <v>SALUD TOTAL</v>
          </cell>
          <cell r="W282" t="str">
            <v>SURA</v>
          </cell>
          <cell r="X282" t="str">
            <v>PORVENIR</v>
          </cell>
          <cell r="Y282" t="str">
            <v>CAJAMAG</v>
          </cell>
          <cell r="Z282" t="str">
            <v>PROTECCION</v>
          </cell>
          <cell r="AA282">
            <v>44075</v>
          </cell>
          <cell r="AB282">
            <v>44377</v>
          </cell>
          <cell r="AC282">
            <v>-98</v>
          </cell>
          <cell r="AD282" t="str">
            <v>ACUEDUCTO Y ALC</v>
          </cell>
          <cell r="AE282" t="str">
            <v>TRABAJADOR OFICIAL</v>
          </cell>
          <cell r="AF282" t="str">
            <v>SUBGERENCIA GESTION COMERCIAL Y SERVICIO AL CIUDADANO</v>
          </cell>
          <cell r="AG282" t="str">
            <v>N-A</v>
          </cell>
        </row>
        <row r="283">
          <cell r="C283">
            <v>85470882</v>
          </cell>
          <cell r="D283" t="str">
            <v>LOAIZA</v>
          </cell>
          <cell r="E283" t="str">
            <v>LOPEZ</v>
          </cell>
          <cell r="F283" t="str">
            <v>ANTONIO</v>
          </cell>
          <cell r="G283" t="str">
            <v>DE JESUS</v>
          </cell>
          <cell r="H283" t="str">
            <v>ANTONIO DE JESUS LOAIZA LOPEZ</v>
          </cell>
          <cell r="I283"/>
          <cell r="J283">
            <v>3002180405</v>
          </cell>
          <cell r="K283" t="str">
            <v>antonioloaiza652@gmail.com</v>
          </cell>
          <cell r="L283" t="str">
            <v>CARRERA 19 #23A-86 NARANJOS</v>
          </cell>
          <cell r="M283" t="str">
            <v>OPERARIO - (OFICIAL DE REDES)</v>
          </cell>
          <cell r="N283" t="str">
            <v>02</v>
          </cell>
          <cell r="O283">
            <v>487</v>
          </cell>
          <cell r="P283">
            <v>1505801</v>
          </cell>
          <cell r="Q283"/>
          <cell r="R283" t="str">
            <v>0550117300064260</v>
          </cell>
          <cell r="S283" t="str">
            <v>AHORROS</v>
          </cell>
          <cell r="T283" t="str">
            <v>Davivienda</v>
          </cell>
          <cell r="U283" t="str">
            <v>4.35</v>
          </cell>
          <cell r="V283" t="str">
            <v>SALUD TOTAL</v>
          </cell>
          <cell r="W283" t="str">
            <v>SURA</v>
          </cell>
          <cell r="X283" t="str">
            <v>PORVENIR</v>
          </cell>
          <cell r="Y283" t="str">
            <v>CAJAMAG</v>
          </cell>
          <cell r="Z283" t="str">
            <v>PROTECCION</v>
          </cell>
          <cell r="AA283">
            <v>44075</v>
          </cell>
          <cell r="AB283">
            <v>44377</v>
          </cell>
          <cell r="AC283">
            <v>-98</v>
          </cell>
          <cell r="AD283" t="str">
            <v>ACUEDUCTO Y ALC</v>
          </cell>
          <cell r="AE283" t="str">
            <v>TRABAJADOR OFICIAL</v>
          </cell>
          <cell r="AF283" t="str">
            <v>SUBGERENCIA ACUEDUCTO Y ALCANTARILLADO</v>
          </cell>
          <cell r="AG283" t="str">
            <v>DIRECCION DE ACUEDUCTO</v>
          </cell>
        </row>
        <row r="284">
          <cell r="C284">
            <v>1082882496</v>
          </cell>
          <cell r="D284" t="str">
            <v>PADILLA</v>
          </cell>
          <cell r="E284" t="str">
            <v>LUNA</v>
          </cell>
          <cell r="F284" t="str">
            <v>ANSELMO</v>
          </cell>
          <cell r="G284" t="str">
            <v>JOSE</v>
          </cell>
          <cell r="H284" t="str">
            <v>ANSELMO JOSE PADILLA LUNA</v>
          </cell>
          <cell r="I284"/>
          <cell r="J284">
            <v>3017427928</v>
          </cell>
          <cell r="K284" t="str">
            <v>antopedro1082@gmail.com</v>
          </cell>
          <cell r="L284" t="str">
            <v>MZA 24 C 11 LUZ DEL MUNDO</v>
          </cell>
          <cell r="M284" t="str">
            <v>OPERARIO ELECTROMECANICA - (OFICIALES)</v>
          </cell>
          <cell r="N284" t="str">
            <v>02</v>
          </cell>
          <cell r="O284">
            <v>487</v>
          </cell>
          <cell r="P284">
            <v>1505801</v>
          </cell>
          <cell r="Q284"/>
          <cell r="R284" t="str">
            <v>0550488404837533</v>
          </cell>
          <cell r="S284" t="str">
            <v>AHORROS</v>
          </cell>
          <cell r="T284" t="str">
            <v>Davivienda</v>
          </cell>
          <cell r="U284" t="str">
            <v>4.35</v>
          </cell>
          <cell r="V284" t="str">
            <v>SANITAS</v>
          </cell>
          <cell r="W284" t="str">
            <v>SURA</v>
          </cell>
          <cell r="X284" t="str">
            <v>PROTECCION</v>
          </cell>
          <cell r="Y284" t="str">
            <v>CAJAMAG</v>
          </cell>
          <cell r="Z284" t="str">
            <v>PROTECCION</v>
          </cell>
          <cell r="AA284">
            <v>44075</v>
          </cell>
          <cell r="AB284">
            <v>44377</v>
          </cell>
          <cell r="AC284">
            <v>-98</v>
          </cell>
          <cell r="AD284" t="str">
            <v>ACUEDUCTO Y ALC</v>
          </cell>
          <cell r="AE284" t="str">
            <v>TRABAJADOR OFICIAL</v>
          </cell>
          <cell r="AF284" t="str">
            <v>SUBGERENCIA ACUEDUCTO Y ALCANTARILLADO</v>
          </cell>
          <cell r="AG284" t="str">
            <v>DIRECCION DE OPERACIONES</v>
          </cell>
        </row>
        <row r="285">
          <cell r="C285">
            <v>1103114658</v>
          </cell>
          <cell r="D285" t="str">
            <v>LEIVA</v>
          </cell>
          <cell r="E285" t="str">
            <v>SALGADO</v>
          </cell>
          <cell r="F285" t="str">
            <v>ANDRIW</v>
          </cell>
          <cell r="G285" t="str">
            <v>FELIPE</v>
          </cell>
          <cell r="H285" t="str">
            <v>ANDRIW FELIPE LEIVA SALGADO</v>
          </cell>
          <cell r="I285"/>
          <cell r="J285">
            <v>3235808943</v>
          </cell>
          <cell r="K285" t="str">
            <v>and1194@hotmail.com</v>
          </cell>
          <cell r="L285" t="str">
            <v>CL 13 4 44 LOS OLIVOS CIENAGA</v>
          </cell>
          <cell r="M285" t="str">
            <v>TECNICO OPERATIVO</v>
          </cell>
          <cell r="N285" t="str">
            <v>02</v>
          </cell>
          <cell r="O285">
            <v>314</v>
          </cell>
          <cell r="P285">
            <v>2487143</v>
          </cell>
          <cell r="Q285"/>
          <cell r="R285" t="str">
            <v>0550488404916881</v>
          </cell>
          <cell r="S285" t="str">
            <v>AHORROS</v>
          </cell>
          <cell r="T285" t="str">
            <v>Davivienda</v>
          </cell>
          <cell r="U285" t="str">
            <v>4.35</v>
          </cell>
          <cell r="V285" t="str">
            <v>SALUD TOTAL</v>
          </cell>
          <cell r="W285" t="str">
            <v>SURA</v>
          </cell>
          <cell r="X285" t="str">
            <v>PROTECCION</v>
          </cell>
          <cell r="Y285" t="str">
            <v>CAJAMAG</v>
          </cell>
          <cell r="Z285" t="str">
            <v>PROTECCION</v>
          </cell>
          <cell r="AA285">
            <v>44075</v>
          </cell>
          <cell r="AB285">
            <v>44377</v>
          </cell>
          <cell r="AC285">
            <v>-98</v>
          </cell>
          <cell r="AD285" t="str">
            <v>ACUEDUCTO Y ALC</v>
          </cell>
          <cell r="AE285" t="str">
            <v>TRABAJADOR OFICIAL</v>
          </cell>
          <cell r="AF285" t="str">
            <v>SUBGERENCIA ACUEDUCTO Y ALCANTARILLADO</v>
          </cell>
          <cell r="AG285" t="str">
            <v>DIRECCION DE OPERACIONES</v>
          </cell>
        </row>
        <row r="286">
          <cell r="C286">
            <v>7140621</v>
          </cell>
          <cell r="D286" t="str">
            <v>LOPEZ</v>
          </cell>
          <cell r="E286" t="str">
            <v>ROMERO</v>
          </cell>
          <cell r="F286" t="str">
            <v>ANDRES</v>
          </cell>
          <cell r="G286" t="str">
            <v>WILMER</v>
          </cell>
          <cell r="H286" t="str">
            <v>ANDRES WILMER LOPEZ ROMERO</v>
          </cell>
          <cell r="I286"/>
          <cell r="J286">
            <v>3016898982</v>
          </cell>
          <cell r="K286" t="str">
            <v>wilmer4534@hotmail.com</v>
          </cell>
          <cell r="L286" t="str">
            <v>MANZANA 2 CASA 11 FILADELFIA</v>
          </cell>
          <cell r="M286" t="str">
            <v>OPERARIO- INSPECTOR DE SUSPENSIÓN, REINSTALACIÓN, CORTE Y CONEXIÓN</v>
          </cell>
          <cell r="N286" t="str">
            <v>01</v>
          </cell>
          <cell r="O286">
            <v>487</v>
          </cell>
          <cell r="P286">
            <v>1150932</v>
          </cell>
          <cell r="Q286">
            <v>200000</v>
          </cell>
          <cell r="R286" t="str">
            <v>0550488400225824</v>
          </cell>
          <cell r="S286" t="str">
            <v>AHORROS</v>
          </cell>
          <cell r="T286" t="str">
            <v>Davivienda</v>
          </cell>
          <cell r="U286" t="str">
            <v>4.35</v>
          </cell>
          <cell r="V286" t="str">
            <v xml:space="preserve">NUEVA E.P.S </v>
          </cell>
          <cell r="W286" t="str">
            <v>SURA</v>
          </cell>
          <cell r="X286" t="str">
            <v>COLPENSIONES</v>
          </cell>
          <cell r="Y286" t="str">
            <v>CAJAMAG</v>
          </cell>
          <cell r="Z286" t="str">
            <v>PROTECCION</v>
          </cell>
          <cell r="AA286">
            <v>44075</v>
          </cell>
          <cell r="AB286">
            <v>44377</v>
          </cell>
          <cell r="AC286">
            <v>-98</v>
          </cell>
          <cell r="AD286" t="str">
            <v>ACUEDUCTO Y ALC</v>
          </cell>
          <cell r="AE286" t="str">
            <v>TRABAJADOR OFICIAL</v>
          </cell>
          <cell r="AF286" t="str">
            <v>SUBGERENCIA GESTION COMERCIAL Y SERVICIO AL CIUDADANO</v>
          </cell>
          <cell r="AG286" t="str">
            <v>N-A</v>
          </cell>
        </row>
        <row r="287">
          <cell r="C287">
            <v>80819860</v>
          </cell>
          <cell r="D287" t="str">
            <v>TORRES</v>
          </cell>
          <cell r="E287" t="str">
            <v>FONSECA</v>
          </cell>
          <cell r="F287" t="str">
            <v>ANDRES</v>
          </cell>
          <cell r="G287" t="str">
            <v>LEONARDO</v>
          </cell>
          <cell r="H287" t="str">
            <v>ANDRES LEONARDO TORRES FONSECA</v>
          </cell>
          <cell r="I287"/>
          <cell r="J287">
            <v>3144304102</v>
          </cell>
          <cell r="K287" t="str">
            <v>andrestorresfonseca10@gmail.com</v>
          </cell>
          <cell r="L287" t="str">
            <v>CRA 2 16 34 PISO PH RODADERO SUR</v>
          </cell>
          <cell r="M287" t="str">
            <v>PROFESIONAL UNIVERSITARIO</v>
          </cell>
          <cell r="N287" t="str">
            <v>02</v>
          </cell>
          <cell r="O287">
            <v>219</v>
          </cell>
          <cell r="P287">
            <v>3475432</v>
          </cell>
          <cell r="Q287"/>
          <cell r="R287" t="str">
            <v>0550116100128473</v>
          </cell>
          <cell r="S287" t="str">
            <v>AHORROS</v>
          </cell>
          <cell r="T287" t="str">
            <v>Davivienda</v>
          </cell>
          <cell r="U287" t="str">
            <v>4.35</v>
          </cell>
          <cell r="V287" t="str">
            <v xml:space="preserve">NUEVA E.P.S </v>
          </cell>
          <cell r="W287" t="str">
            <v>SURA</v>
          </cell>
          <cell r="X287" t="str">
            <v>PROTECCION</v>
          </cell>
          <cell r="Y287" t="str">
            <v>CAJAMAG</v>
          </cell>
          <cell r="Z287" t="str">
            <v>PROTECCION</v>
          </cell>
          <cell r="AA287">
            <v>44075</v>
          </cell>
          <cell r="AB287">
            <v>44377</v>
          </cell>
          <cell r="AC287">
            <v>-98</v>
          </cell>
          <cell r="AD287" t="str">
            <v>ACUEDUCTO Y ALC</v>
          </cell>
          <cell r="AE287" t="str">
            <v>TRABAJADOR OFICIAL</v>
          </cell>
          <cell r="AF287" t="str">
            <v>SUBGERENCIA ACUEDUCTO Y ALCANTARILLADO</v>
          </cell>
          <cell r="AG287" t="str">
            <v>DIRECCION DE OPERACIONES</v>
          </cell>
        </row>
        <row r="288">
          <cell r="C288">
            <v>1083036336</v>
          </cell>
          <cell r="D288" t="str">
            <v>CASTRO</v>
          </cell>
          <cell r="E288" t="str">
            <v>OROZCO</v>
          </cell>
          <cell r="F288" t="str">
            <v>ANDRES</v>
          </cell>
          <cell r="G288" t="str">
            <v>FELIPE</v>
          </cell>
          <cell r="H288" t="str">
            <v>ANDRES FELIPE CASTRO OROZCO</v>
          </cell>
          <cell r="I288"/>
          <cell r="J288">
            <v>3136947766</v>
          </cell>
          <cell r="K288" t="str">
            <v>coaf1998@gmail.com</v>
          </cell>
          <cell r="L288" t="str">
            <v>CARRERA 19# 36A 11 EL PANDO</v>
          </cell>
          <cell r="M288" t="str">
            <v>OPERARIO - (AYUDANTE DE REDES)</v>
          </cell>
          <cell r="N288" t="str">
            <v>01</v>
          </cell>
          <cell r="O288">
            <v>487</v>
          </cell>
          <cell r="P288">
            <v>1150932</v>
          </cell>
          <cell r="Q288"/>
          <cell r="R288" t="str">
            <v>0550488405036572</v>
          </cell>
          <cell r="S288" t="str">
            <v>AHORROS</v>
          </cell>
          <cell r="T288" t="str">
            <v>Davivienda</v>
          </cell>
          <cell r="U288" t="str">
            <v>4.35</v>
          </cell>
          <cell r="V288" t="str">
            <v>SALUD TOTAL</v>
          </cell>
          <cell r="W288" t="str">
            <v>SURA</v>
          </cell>
          <cell r="X288" t="str">
            <v>PROTECCION</v>
          </cell>
          <cell r="Y288" t="str">
            <v>CAJAMAG</v>
          </cell>
          <cell r="Z288" t="str">
            <v>PROTECCION</v>
          </cell>
          <cell r="AA288">
            <v>44075</v>
          </cell>
          <cell r="AB288">
            <v>44377</v>
          </cell>
          <cell r="AC288">
            <v>-98</v>
          </cell>
          <cell r="AD288" t="str">
            <v>ACUEDUCTO Y ALC</v>
          </cell>
          <cell r="AE288" t="str">
            <v>TRABAJADOR OFICIAL</v>
          </cell>
          <cell r="AF288" t="str">
            <v>SUBGERENCIA ACUEDUCTO Y ALCANTARILLADO</v>
          </cell>
          <cell r="AG288" t="str">
            <v>DIRECCION DE ACUEDUCTO</v>
          </cell>
        </row>
        <row r="289">
          <cell r="C289">
            <v>1083026298</v>
          </cell>
          <cell r="D289" t="str">
            <v>RODRIGUEZ</v>
          </cell>
          <cell r="E289" t="str">
            <v>TAMAYO</v>
          </cell>
          <cell r="F289" t="str">
            <v>ANDRES</v>
          </cell>
          <cell r="G289" t="str">
            <v>CAMILO</v>
          </cell>
          <cell r="H289" t="str">
            <v>ANDRES CAMILO RODRIGUEZ TAMAYO</v>
          </cell>
          <cell r="I289"/>
          <cell r="J289">
            <v>3005690478</v>
          </cell>
          <cell r="K289" t="str">
            <v>andres_camilo97@hotmail.com</v>
          </cell>
          <cell r="L289" t="str">
            <v>CALLE 12#21-79 LOS OLIVOS</v>
          </cell>
          <cell r="M289" t="str">
            <v>PROFESIONAL UNIVERSITARIO</v>
          </cell>
          <cell r="N289" t="str">
            <v>01</v>
          </cell>
          <cell r="O289">
            <v>219</v>
          </cell>
          <cell r="P289">
            <v>2647587</v>
          </cell>
          <cell r="Q289"/>
          <cell r="R289" t="str">
            <v>0255157166</v>
          </cell>
          <cell r="S289" t="str">
            <v>AHORROS</v>
          </cell>
          <cell r="T289" t="str">
            <v>BBVA</v>
          </cell>
          <cell r="U289" t="str">
            <v>.522</v>
          </cell>
          <cell r="V289" t="str">
            <v>SANITAS</v>
          </cell>
          <cell r="W289" t="str">
            <v>SURA</v>
          </cell>
          <cell r="X289" t="str">
            <v>COLPENSIONES</v>
          </cell>
          <cell r="Y289" t="str">
            <v>CAJAMAG</v>
          </cell>
          <cell r="Z289" t="str">
            <v>PROTECCION</v>
          </cell>
          <cell r="AA289">
            <v>44075</v>
          </cell>
          <cell r="AB289">
            <v>44377</v>
          </cell>
          <cell r="AC289">
            <v>-98</v>
          </cell>
          <cell r="AD289" t="str">
            <v>ACUEDUCTO Y ALC</v>
          </cell>
          <cell r="AE289" t="str">
            <v>TRABAJADOR OFICIAL</v>
          </cell>
          <cell r="AF289" t="str">
            <v>SUBGERENCIA GESTION COMERCIAL Y SERVICIO AL CIUDADANO</v>
          </cell>
          <cell r="AG289" t="str">
            <v>N-A</v>
          </cell>
        </row>
        <row r="290">
          <cell r="C290">
            <v>85469289</v>
          </cell>
          <cell r="D290" t="str">
            <v>CASTRO</v>
          </cell>
          <cell r="E290" t="str">
            <v>OROZCO</v>
          </cell>
          <cell r="F290" t="str">
            <v>ANDRES</v>
          </cell>
          <cell r="G290"/>
          <cell r="H290" t="str">
            <v>ANDRES CASTRO OROZCO</v>
          </cell>
          <cell r="I290"/>
          <cell r="J290">
            <v>3043298840</v>
          </cell>
          <cell r="K290" t="str">
            <v>ancaor74@gmail.com</v>
          </cell>
          <cell r="L290" t="str">
            <v>CARRERA 19 #36A-11 PANDO</v>
          </cell>
          <cell r="M290" t="str">
            <v>OPERARIO - DISTRIBUCIÓN</v>
          </cell>
          <cell r="N290" t="str">
            <v>02</v>
          </cell>
          <cell r="O290">
            <v>487</v>
          </cell>
          <cell r="P290">
            <v>1505801</v>
          </cell>
          <cell r="Q290"/>
          <cell r="R290" t="str">
            <v>0570117170033155</v>
          </cell>
          <cell r="S290" t="str">
            <v>AHORROS</v>
          </cell>
          <cell r="T290" t="str">
            <v>Davivienda</v>
          </cell>
          <cell r="U290" t="str">
            <v>4.35</v>
          </cell>
          <cell r="V290" t="str">
            <v>SALUD TOTAL</v>
          </cell>
          <cell r="W290" t="str">
            <v>SURA</v>
          </cell>
          <cell r="X290" t="str">
            <v>COLPENSIONES</v>
          </cell>
          <cell r="Y290" t="str">
            <v>CAJAMAG</v>
          </cell>
          <cell r="Z290" t="str">
            <v>PROTECCION</v>
          </cell>
          <cell r="AA290">
            <v>44075</v>
          </cell>
          <cell r="AB290">
            <v>44377</v>
          </cell>
          <cell r="AC290">
            <v>-98</v>
          </cell>
          <cell r="AD290" t="str">
            <v>ACUEDUCTO Y ALC</v>
          </cell>
          <cell r="AE290" t="str">
            <v>TRABAJADOR OFICIAL</v>
          </cell>
          <cell r="AF290" t="str">
            <v>SUBGERENCIA ACUEDUCTO Y ALCANTARILLADO</v>
          </cell>
          <cell r="AG290" t="str">
            <v>DIRECCION DE ACUEDUCTO</v>
          </cell>
        </row>
        <row r="291">
          <cell r="C291">
            <v>1083027933</v>
          </cell>
          <cell r="D291" t="str">
            <v>MONTEJO</v>
          </cell>
          <cell r="E291" t="str">
            <v>OROZCO</v>
          </cell>
          <cell r="F291" t="str">
            <v>ANDREA</v>
          </cell>
          <cell r="G291" t="str">
            <v>CAROLINA</v>
          </cell>
          <cell r="H291" t="str">
            <v>ANDREA CAROLINA MONTEJO OROZCO</v>
          </cell>
          <cell r="I291"/>
          <cell r="J291">
            <v>3043497035</v>
          </cell>
          <cell r="K291" t="str">
            <v>andreacarolinamontejoorozco@gmail.com</v>
          </cell>
          <cell r="L291" t="str">
            <v>MZ 58B CASA 531 CIUDADELA 29 DE JULIO</v>
          </cell>
          <cell r="M291" t="str">
            <v>PROFESIONAL UNIVERSITARIO</v>
          </cell>
          <cell r="N291" t="str">
            <v>01</v>
          </cell>
          <cell r="O291">
            <v>219</v>
          </cell>
          <cell r="P291">
            <v>2647587</v>
          </cell>
          <cell r="Q291"/>
          <cell r="R291">
            <v>91600000689</v>
          </cell>
          <cell r="S291" t="str">
            <v>AHORROS</v>
          </cell>
          <cell r="T291" t="str">
            <v>BANCOLOMBIA</v>
          </cell>
          <cell r="U291" t="str">
            <v>2.436</v>
          </cell>
          <cell r="V291" t="str">
            <v>SALUD TOTAL</v>
          </cell>
          <cell r="W291" t="str">
            <v>SURA</v>
          </cell>
          <cell r="X291" t="str">
            <v>PORVENIR</v>
          </cell>
          <cell r="Y291" t="str">
            <v>CAJAMAG</v>
          </cell>
          <cell r="Z291" t="str">
            <v>FONDO NACIONAL DEL AHORRO</v>
          </cell>
          <cell r="AA291">
            <v>44075</v>
          </cell>
          <cell r="AB291">
            <v>44377</v>
          </cell>
          <cell r="AC291">
            <v>-98</v>
          </cell>
          <cell r="AD291" t="str">
            <v>ENERGIA Y ALUMBRADO</v>
          </cell>
          <cell r="AE291" t="str">
            <v>TRABAJADOR OFICIAL</v>
          </cell>
          <cell r="AF291" t="str">
            <v>SUBGERENCIA CORPORATIVA</v>
          </cell>
          <cell r="AG291" t="str">
            <v>DIRECCION DE CAPITAL HUMANO</v>
          </cell>
        </row>
        <row r="292">
          <cell r="C292">
            <v>1082999874</v>
          </cell>
          <cell r="D292" t="str">
            <v>ESCORCIA</v>
          </cell>
          <cell r="E292" t="str">
            <v>PADILLA</v>
          </cell>
          <cell r="F292" t="str">
            <v>ANDREA</v>
          </cell>
          <cell r="G292" t="str">
            <v>CAROLINA</v>
          </cell>
          <cell r="H292" t="str">
            <v>ANDREA CAROLINA ESCORCIA PADILLA</v>
          </cell>
          <cell r="I292"/>
          <cell r="J292">
            <v>3005550065</v>
          </cell>
          <cell r="K292" t="str">
            <v>andrea95escorcia@gmail.com</v>
          </cell>
          <cell r="L292" t="str">
            <v>CRA 21A # 29F-87 LOS FAROLES</v>
          </cell>
          <cell r="M292" t="str">
            <v>TECNICO ADMINISTRATIVO</v>
          </cell>
          <cell r="N292" t="str">
            <v>02</v>
          </cell>
          <cell r="O292">
            <v>367</v>
          </cell>
          <cell r="P292">
            <v>2487143</v>
          </cell>
          <cell r="Q292"/>
          <cell r="R292" t="str">
            <v>0550116800012779</v>
          </cell>
          <cell r="S292" t="str">
            <v>AHORROS</v>
          </cell>
          <cell r="T292" t="str">
            <v>Davivienda</v>
          </cell>
          <cell r="U292" t="str">
            <v>.522</v>
          </cell>
          <cell r="V292" t="str">
            <v>SANITAS</v>
          </cell>
          <cell r="W292" t="str">
            <v>SURA</v>
          </cell>
          <cell r="X292" t="str">
            <v>PROTECCION</v>
          </cell>
          <cell r="Y292" t="str">
            <v>CAJAMAG</v>
          </cell>
          <cell r="Z292" t="str">
            <v>FONDO NACIONAL DEL AHORRO</v>
          </cell>
          <cell r="AA292">
            <v>44075</v>
          </cell>
          <cell r="AB292">
            <v>44377</v>
          </cell>
          <cell r="AC292">
            <v>-98</v>
          </cell>
          <cell r="AD292" t="str">
            <v>CENTRAL</v>
          </cell>
          <cell r="AE292" t="str">
            <v>TRABAJADOR OFICIAL</v>
          </cell>
          <cell r="AF292" t="str">
            <v>SECRETARIA GENERAL</v>
          </cell>
          <cell r="AG292" t="str">
            <v>N-A</v>
          </cell>
        </row>
        <row r="293">
          <cell r="C293">
            <v>1082971552</v>
          </cell>
          <cell r="D293" t="str">
            <v>SANMARTIN</v>
          </cell>
          <cell r="E293" t="str">
            <v>RUIZ</v>
          </cell>
          <cell r="F293" t="str">
            <v>ANDERSON</v>
          </cell>
          <cell r="G293" t="str">
            <v>DAVID</v>
          </cell>
          <cell r="H293" t="str">
            <v>ANDERSON DAVID SANMARTIN RUIZ</v>
          </cell>
          <cell r="I293"/>
          <cell r="J293">
            <v>3016575583</v>
          </cell>
          <cell r="K293" t="str">
            <v>andersonsuper93@gmail.com</v>
          </cell>
          <cell r="L293" t="str">
            <v>CALLE 70 # 10- 34 GAIRA</v>
          </cell>
          <cell r="M293" t="str">
            <v>OPERARIO- INSPECTOR DE DESVIACIONES</v>
          </cell>
          <cell r="N293" t="str">
            <v>01</v>
          </cell>
          <cell r="O293">
            <v>487</v>
          </cell>
          <cell r="P293">
            <v>1150932</v>
          </cell>
          <cell r="Q293">
            <v>200000</v>
          </cell>
          <cell r="R293">
            <v>564758340</v>
          </cell>
          <cell r="S293" t="str">
            <v>AHORROS</v>
          </cell>
          <cell r="T293" t="str">
            <v>Banco de Bogotá</v>
          </cell>
          <cell r="U293" t="str">
            <v>4.35</v>
          </cell>
          <cell r="V293" t="str">
            <v>EPS COOSALUD</v>
          </cell>
          <cell r="W293" t="str">
            <v>SURA</v>
          </cell>
          <cell r="X293" t="str">
            <v>PROTECCION</v>
          </cell>
          <cell r="Y293" t="str">
            <v>CAJAMAG</v>
          </cell>
          <cell r="Z293" t="str">
            <v>PROTECCION</v>
          </cell>
          <cell r="AA293">
            <v>44075</v>
          </cell>
          <cell r="AB293">
            <v>44377</v>
          </cell>
          <cell r="AC293">
            <v>-98</v>
          </cell>
          <cell r="AD293" t="str">
            <v>ACUEDUCTO Y ALC</v>
          </cell>
          <cell r="AE293" t="str">
            <v>TRABAJADOR OFICIAL</v>
          </cell>
          <cell r="AF293" t="str">
            <v>SUBGERENCIA GESTION COMERCIAL Y SERVICIO AL CIUDADANO</v>
          </cell>
          <cell r="AG293" t="str">
            <v>N-A</v>
          </cell>
        </row>
        <row r="294">
          <cell r="C294">
            <v>1043002326</v>
          </cell>
          <cell r="D294" t="str">
            <v>PEÑA</v>
          </cell>
          <cell r="E294" t="str">
            <v>GALVAN</v>
          </cell>
          <cell r="F294" t="str">
            <v>ANAXIS</v>
          </cell>
          <cell r="G294" t="str">
            <v>RAFAEL</v>
          </cell>
          <cell r="H294" t="str">
            <v>ANAXIS RAFAEL PEÑA GALVAN</v>
          </cell>
          <cell r="I294"/>
          <cell r="J294">
            <v>3008848790</v>
          </cell>
          <cell r="K294" t="str">
            <v>anaxipgalvan@gmail.com</v>
          </cell>
          <cell r="L294" t="str">
            <v>MIRADOR DE MINCA CRA 66 NO 48A - 128 TORRE 4 PISO 4 APTO 401</v>
          </cell>
          <cell r="M294" t="str">
            <v>PROFESIONAL UNIVERSITARIO</v>
          </cell>
          <cell r="N294" t="str">
            <v>01</v>
          </cell>
          <cell r="O294">
            <v>219</v>
          </cell>
          <cell r="P294">
            <v>2647587</v>
          </cell>
          <cell r="Q294"/>
          <cell r="R294" t="str">
            <v>51606126119</v>
          </cell>
          <cell r="S294" t="str">
            <v>AHORROS</v>
          </cell>
          <cell r="T294" t="str">
            <v>BANCOLOMBIA</v>
          </cell>
          <cell r="U294" t="str">
            <v>.522</v>
          </cell>
          <cell r="V294" t="str">
            <v>SALUD TOTAL</v>
          </cell>
          <cell r="W294" t="str">
            <v>SURA</v>
          </cell>
          <cell r="X294" t="str">
            <v>PORVENIR</v>
          </cell>
          <cell r="Y294" t="str">
            <v>CAJAMAG</v>
          </cell>
          <cell r="Z294" t="str">
            <v>PROTECCION</v>
          </cell>
          <cell r="AA294">
            <v>44075</v>
          </cell>
          <cell r="AB294">
            <v>44377</v>
          </cell>
          <cell r="AC294">
            <v>-98</v>
          </cell>
          <cell r="AD294" t="str">
            <v>CENTRAL</v>
          </cell>
          <cell r="AE294" t="str">
            <v>TRABAJADOR OFICIAL</v>
          </cell>
          <cell r="AF294" t="str">
            <v>OFICINA DE PLANEACION ESTRATEGICA Y GESTION REGULATORIA</v>
          </cell>
          <cell r="AG294" t="str">
            <v>N-A</v>
          </cell>
        </row>
        <row r="295">
          <cell r="C295">
            <v>1082950391</v>
          </cell>
          <cell r="D295" t="str">
            <v>FONSECA</v>
          </cell>
          <cell r="E295" t="str">
            <v>CASTRO</v>
          </cell>
          <cell r="F295" t="str">
            <v>ANA</v>
          </cell>
          <cell r="G295" t="str">
            <v>VERONICA</v>
          </cell>
          <cell r="H295" t="str">
            <v>ANA VERONICA FONSECA CASTRO</v>
          </cell>
          <cell r="I295"/>
          <cell r="J295">
            <v>3008859667</v>
          </cell>
          <cell r="K295" t="str">
            <v>anaveronicafonseca@gmail.com</v>
          </cell>
          <cell r="L295" t="str">
            <v>CARRERA 24 D NO 29 F - 315 BOULEVAR DE LAS ROSAS</v>
          </cell>
          <cell r="M295" t="str">
            <v>TECNICO ADMINISTRATIVO</v>
          </cell>
          <cell r="N295" t="str">
            <v>01</v>
          </cell>
          <cell r="O295">
            <v>367</v>
          </cell>
          <cell r="P295">
            <v>1849846</v>
          </cell>
          <cell r="Q295"/>
          <cell r="R295" t="str">
            <v>0550488404968916</v>
          </cell>
          <cell r="S295" t="str">
            <v>AHORROS</v>
          </cell>
          <cell r="T295" t="str">
            <v>Davivienda</v>
          </cell>
          <cell r="U295" t="str">
            <v>.522</v>
          </cell>
          <cell r="V295" t="str">
            <v>EPS COOSALUD</v>
          </cell>
          <cell r="W295" t="str">
            <v>SURA</v>
          </cell>
          <cell r="X295" t="str">
            <v>PORVENIR</v>
          </cell>
          <cell r="Y295" t="str">
            <v>CAJAMAG</v>
          </cell>
          <cell r="Z295" t="str">
            <v>PROTECCION</v>
          </cell>
          <cell r="AA295">
            <v>44075</v>
          </cell>
          <cell r="AB295">
            <v>44377</v>
          </cell>
          <cell r="AC295">
            <v>-98</v>
          </cell>
          <cell r="AD295" t="str">
            <v>ACUEDUCTO Y ALC</v>
          </cell>
          <cell r="AE295" t="str">
            <v>TRABAJADOR OFICIAL</v>
          </cell>
          <cell r="AF295" t="str">
            <v>SUBGERENCIA GESTION COMERCIAL Y SERVICIO AL CIUDADANO</v>
          </cell>
          <cell r="AG295" t="str">
            <v>N-A</v>
          </cell>
        </row>
        <row r="296">
          <cell r="C296">
            <v>1079933306</v>
          </cell>
          <cell r="D296" t="str">
            <v>OROZCO</v>
          </cell>
          <cell r="E296" t="str">
            <v>CONTRERAS</v>
          </cell>
          <cell r="F296" t="str">
            <v>ANA</v>
          </cell>
          <cell r="G296" t="str">
            <v>ISABEL</v>
          </cell>
          <cell r="H296" t="str">
            <v>ANA ISABEL OROZCO CONTRERAS</v>
          </cell>
          <cell r="I296"/>
          <cell r="J296">
            <v>3023589205</v>
          </cell>
          <cell r="K296" t="str">
            <v>abogadaanaisabel@gmail.com</v>
          </cell>
          <cell r="L296" t="str">
            <v>CLLE 29E #14A-38 RESERVA DEL MAYOR TORRE 2 APTO 504 EL MAYOR</v>
          </cell>
          <cell r="M296" t="str">
            <v>PROFESIONAL ESPECIALIZADO</v>
          </cell>
          <cell r="N296" t="str">
            <v>04</v>
          </cell>
          <cell r="O296">
            <v>222</v>
          </cell>
          <cell r="P296">
            <v>5250326</v>
          </cell>
          <cell r="Q296"/>
          <cell r="R296" t="str">
            <v>91616681546</v>
          </cell>
          <cell r="S296" t="str">
            <v>AHORROS</v>
          </cell>
          <cell r="T296" t="str">
            <v>BANCOLOMBIA</v>
          </cell>
          <cell r="U296" t="str">
            <v>.522</v>
          </cell>
          <cell r="V296" t="str">
            <v>SANITAS</v>
          </cell>
          <cell r="W296" t="str">
            <v>SURA</v>
          </cell>
          <cell r="X296" t="str">
            <v>COLPENSIONES</v>
          </cell>
          <cell r="Y296" t="str">
            <v>CAJAMAG</v>
          </cell>
          <cell r="Z296" t="str">
            <v>PROTECCION</v>
          </cell>
          <cell r="AA296">
            <v>44075</v>
          </cell>
          <cell r="AB296">
            <v>44377</v>
          </cell>
          <cell r="AC296">
            <v>-98</v>
          </cell>
          <cell r="AD296" t="str">
            <v>CENTRAL</v>
          </cell>
          <cell r="AE296" t="str">
            <v>TRABAJADOR OFICIAL</v>
          </cell>
          <cell r="AF296" t="str">
            <v>OFICINA DE ASUNTOS JURIDICOS Y CONTRATACION</v>
          </cell>
          <cell r="AG296" t="str">
            <v>N-A</v>
          </cell>
        </row>
        <row r="297">
          <cell r="C297">
            <v>36721354</v>
          </cell>
          <cell r="D297" t="str">
            <v>ANDRADE</v>
          </cell>
          <cell r="E297" t="str">
            <v>PARRAO</v>
          </cell>
          <cell r="F297" t="str">
            <v>ANA</v>
          </cell>
          <cell r="G297" t="str">
            <v>BEATRIZ</v>
          </cell>
          <cell r="H297" t="str">
            <v>ANA BEATRIZ ANDRADE PARRAO</v>
          </cell>
          <cell r="I297"/>
          <cell r="J297">
            <v>3013632086</v>
          </cell>
          <cell r="K297" t="str">
            <v>anaandradeparrao@gmail.com</v>
          </cell>
          <cell r="L297" t="str">
            <v>CARRERA 26B CALLE 48C-10 APTO 202 TORRE 11 CONJUNTO RESIDENCIAL ALTOS DE MAYORCA 2</v>
          </cell>
          <cell r="M297" t="str">
            <v>TECNICO ADMINISTRATIVO</v>
          </cell>
          <cell r="N297" t="str">
            <v>01</v>
          </cell>
          <cell r="O297">
            <v>367</v>
          </cell>
          <cell r="P297">
            <v>1849846</v>
          </cell>
          <cell r="Q297"/>
          <cell r="R297">
            <v>235222049</v>
          </cell>
          <cell r="S297" t="str">
            <v>AHORROS</v>
          </cell>
          <cell r="T297" t="str">
            <v>Banco de Bogotá</v>
          </cell>
          <cell r="U297" t="str">
            <v>.522</v>
          </cell>
          <cell r="V297" t="str">
            <v>SALUD TOTAL</v>
          </cell>
          <cell r="W297" t="str">
            <v>SURA</v>
          </cell>
          <cell r="X297" t="str">
            <v>COLPENSIONES</v>
          </cell>
          <cell r="Y297" t="str">
            <v>CAJAMAG</v>
          </cell>
          <cell r="Z297" t="str">
            <v>PROTECCION</v>
          </cell>
          <cell r="AA297">
            <v>44075</v>
          </cell>
          <cell r="AB297">
            <v>44377</v>
          </cell>
          <cell r="AC297">
            <v>-98</v>
          </cell>
          <cell r="AD297" t="str">
            <v>ACUEDUCTO Y ALC</v>
          </cell>
          <cell r="AE297" t="str">
            <v>TRABAJADOR OFICIAL</v>
          </cell>
          <cell r="AF297" t="str">
            <v>SUBGERENCIA GESTION COMERCIAL Y SERVICIO AL CIUDADANO</v>
          </cell>
          <cell r="AG297" t="str">
            <v>N-A</v>
          </cell>
        </row>
        <row r="298">
          <cell r="C298">
            <v>9096547</v>
          </cell>
          <cell r="D298" t="str">
            <v>BARROZO</v>
          </cell>
          <cell r="E298" t="str">
            <v>BARRIOS</v>
          </cell>
          <cell r="F298" t="str">
            <v>AMILKAR</v>
          </cell>
          <cell r="G298" t="str">
            <v>JOSE</v>
          </cell>
          <cell r="H298" t="str">
            <v>AMILKAR JOSE BARROZO BARRIOS</v>
          </cell>
          <cell r="I298"/>
          <cell r="J298">
            <v>3005393521</v>
          </cell>
          <cell r="K298" t="str">
            <v>amilkarjosebarrozo@gmail.com</v>
          </cell>
          <cell r="L298" t="str">
            <v>CALLE 24 # 32C-37 CONJUNTO RESIDENCIAL LA FLORIDA CASA 6</v>
          </cell>
          <cell r="M298" t="str">
            <v>TECNICO ADMINISTRATIVO</v>
          </cell>
          <cell r="N298" t="str">
            <v>01</v>
          </cell>
          <cell r="O298">
            <v>367</v>
          </cell>
          <cell r="P298">
            <v>1849846</v>
          </cell>
          <cell r="Q298"/>
          <cell r="R298" t="str">
            <v>0570116570012116</v>
          </cell>
          <cell r="S298" t="str">
            <v>AHORROS</v>
          </cell>
          <cell r="T298" t="str">
            <v>Davivienda</v>
          </cell>
          <cell r="U298" t="str">
            <v>.522</v>
          </cell>
          <cell r="V298" t="str">
            <v>SANITAS</v>
          </cell>
          <cell r="W298" t="str">
            <v>SURA</v>
          </cell>
          <cell r="X298" t="str">
            <v>COLPENSIONES</v>
          </cell>
          <cell r="Y298" t="str">
            <v>CAJAMAG</v>
          </cell>
          <cell r="Z298" t="str">
            <v>PROTECCION</v>
          </cell>
          <cell r="AA298">
            <v>44075</v>
          </cell>
          <cell r="AB298">
            <v>44377</v>
          </cell>
          <cell r="AC298">
            <v>-98</v>
          </cell>
          <cell r="AD298" t="str">
            <v>ACUEDUCTO Y ALC</v>
          </cell>
          <cell r="AE298" t="str">
            <v>TRABAJADOR OFICIAL</v>
          </cell>
          <cell r="AF298" t="str">
            <v>SUBGERENCIA GESTION COMERCIAL Y SERVICIO AL CIUDADANO</v>
          </cell>
          <cell r="AG298" t="str">
            <v>N-A</v>
          </cell>
        </row>
        <row r="299">
          <cell r="C299">
            <v>1043009376</v>
          </cell>
          <cell r="D299" t="str">
            <v>DE LA HOZ</v>
          </cell>
          <cell r="E299" t="str">
            <v>CASTAÑEDA</v>
          </cell>
          <cell r="F299" t="str">
            <v>AMID</v>
          </cell>
          <cell r="G299" t="str">
            <v>ALBERTO</v>
          </cell>
          <cell r="H299" t="str">
            <v>AMID ALBERTO DE LA HOZ CASTAÑEDA</v>
          </cell>
          <cell r="I299"/>
          <cell r="J299">
            <v>3015690011</v>
          </cell>
          <cell r="K299" t="str">
            <v>amid3580@gmail.com</v>
          </cell>
          <cell r="L299" t="str">
            <v>CALLE 27E #72-26 CASA COLINAS DEL RIO</v>
          </cell>
          <cell r="M299" t="str">
            <v>OPERARIO ELECTROMECANICA - (OFICIALES)</v>
          </cell>
          <cell r="N299" t="str">
            <v>02</v>
          </cell>
          <cell r="O299">
            <v>487</v>
          </cell>
          <cell r="P299">
            <v>1505801</v>
          </cell>
          <cell r="Q299">
            <v>0</v>
          </cell>
          <cell r="R299" t="str">
            <v>0570117170038139</v>
          </cell>
          <cell r="S299" t="str">
            <v>AHORROS</v>
          </cell>
          <cell r="T299" t="str">
            <v>Davivienda</v>
          </cell>
          <cell r="U299" t="str">
            <v>4.35</v>
          </cell>
          <cell r="V299" t="str">
            <v>SALUD TOTAL</v>
          </cell>
          <cell r="W299" t="str">
            <v>SURA</v>
          </cell>
          <cell r="X299" t="str">
            <v>PROTECCION</v>
          </cell>
          <cell r="Y299" t="str">
            <v>CAJAMAG</v>
          </cell>
          <cell r="Z299" t="str">
            <v>PROTECCION</v>
          </cell>
          <cell r="AA299">
            <v>44075</v>
          </cell>
          <cell r="AB299">
            <v>44377</v>
          </cell>
          <cell r="AC299">
            <v>-98</v>
          </cell>
          <cell r="AD299" t="str">
            <v>ACUEDUCTO Y ALC</v>
          </cell>
          <cell r="AE299" t="str">
            <v>TRABAJADOR OFICIAL</v>
          </cell>
          <cell r="AF299" t="str">
            <v>SUBGERENCIA ACUEDUCTO Y ALCANTARILLADO</v>
          </cell>
          <cell r="AG299" t="str">
            <v>DIRECCION DE OPERACIONES</v>
          </cell>
        </row>
        <row r="300">
          <cell r="C300">
            <v>77191108</v>
          </cell>
          <cell r="D300" t="str">
            <v>RICO</v>
          </cell>
          <cell r="E300" t="str">
            <v>BARRIOS</v>
          </cell>
          <cell r="F300" t="str">
            <v>ALONSO</v>
          </cell>
          <cell r="G300" t="str">
            <v>LUIS</v>
          </cell>
          <cell r="H300" t="str">
            <v>ALONSO LUIS RICO BARRIOS</v>
          </cell>
          <cell r="I300"/>
          <cell r="J300">
            <v>3015492189</v>
          </cell>
          <cell r="K300" t="str">
            <v>alonsorico1809@gmail.com</v>
          </cell>
          <cell r="L300" t="str">
            <v>CERRO TRES CRUCES</v>
          </cell>
          <cell r="M300" t="str">
            <v>OPERARIO - OFICIAL DE REDES</v>
          </cell>
          <cell r="N300" t="str">
            <v>02</v>
          </cell>
          <cell r="O300">
            <v>487</v>
          </cell>
          <cell r="P300">
            <v>1505801</v>
          </cell>
          <cell r="Q300"/>
          <cell r="R300" t="str">
            <v>0570116270076874</v>
          </cell>
          <cell r="S300" t="str">
            <v>AHORROS</v>
          </cell>
          <cell r="T300" t="str">
            <v>Davivienda</v>
          </cell>
          <cell r="U300" t="str">
            <v>4.35</v>
          </cell>
          <cell r="V300" t="str">
            <v>SALUD TOTAL</v>
          </cell>
          <cell r="W300" t="str">
            <v>SURA</v>
          </cell>
          <cell r="X300" t="str">
            <v>PROTECCION</v>
          </cell>
          <cell r="Y300" t="str">
            <v>CAJAMAG</v>
          </cell>
          <cell r="Z300" t="str">
            <v>FONDO NACIONAL DEL AHORRO</v>
          </cell>
          <cell r="AA300">
            <v>44075</v>
          </cell>
          <cell r="AB300">
            <v>44377</v>
          </cell>
          <cell r="AC300">
            <v>-98</v>
          </cell>
          <cell r="AD300" t="str">
            <v>ACUEDUCTO Y ALC</v>
          </cell>
          <cell r="AE300" t="str">
            <v>TRABAJADOR OFICIAL</v>
          </cell>
          <cell r="AF300" t="str">
            <v>SUBGERENCIA ACUEDUCTO Y ALCANTARILLADO</v>
          </cell>
          <cell r="AG300" t="str">
            <v>DIRECCION DE ALCANTARILLADO</v>
          </cell>
        </row>
        <row r="301">
          <cell r="C301">
            <v>85467549</v>
          </cell>
          <cell r="D301" t="str">
            <v>CERCHAR</v>
          </cell>
          <cell r="E301" t="str">
            <v>CASTIBLANCO</v>
          </cell>
          <cell r="F301" t="str">
            <v>ALONSO</v>
          </cell>
          <cell r="G301" t="str">
            <v>JOSE</v>
          </cell>
          <cell r="H301" t="str">
            <v>ALONSO JOSE CERCHAR CASTIBLANCO</v>
          </cell>
          <cell r="I301"/>
          <cell r="J301">
            <v>3127544009</v>
          </cell>
          <cell r="K301" t="str">
            <v>aljoce21@gmail.com</v>
          </cell>
          <cell r="L301" t="str">
            <v>MZN Q. CASA 18 GARAGOA</v>
          </cell>
          <cell r="M301" t="str">
            <v>OPERARIO - PTAP</v>
          </cell>
          <cell r="N301" t="str">
            <v>02</v>
          </cell>
          <cell r="O301">
            <v>487</v>
          </cell>
          <cell r="P301">
            <v>1505801</v>
          </cell>
          <cell r="Q301"/>
          <cell r="R301" t="str">
            <v>117100071416</v>
          </cell>
          <cell r="S301" t="str">
            <v>AHORROS</v>
          </cell>
          <cell r="T301" t="str">
            <v>Davivienda</v>
          </cell>
          <cell r="U301" t="str">
            <v>4.35</v>
          </cell>
          <cell r="V301" t="str">
            <v xml:space="preserve">NUEVA E.P.S </v>
          </cell>
          <cell r="W301" t="str">
            <v>SURA</v>
          </cell>
          <cell r="X301" t="str">
            <v>COLPENSIONES</v>
          </cell>
          <cell r="Y301" t="str">
            <v>CAJAMAG</v>
          </cell>
          <cell r="Z301" t="str">
            <v>PROTECCION</v>
          </cell>
          <cell r="AA301">
            <v>44075</v>
          </cell>
          <cell r="AB301">
            <v>44377</v>
          </cell>
          <cell r="AC301">
            <v>-98</v>
          </cell>
          <cell r="AD301" t="str">
            <v>ACUEDUCTO Y ALC</v>
          </cell>
          <cell r="AE301" t="str">
            <v>TRABAJADOR OFICIAL</v>
          </cell>
          <cell r="AF301" t="str">
            <v>SUBGERENCIA ACUEDUCTO Y ALCANTARILLADO</v>
          </cell>
          <cell r="AG301" t="str">
            <v>DIRECCION DE OPERACIONES</v>
          </cell>
        </row>
        <row r="302">
          <cell r="C302">
            <v>7629246</v>
          </cell>
          <cell r="D302" t="str">
            <v>CHOLY</v>
          </cell>
          <cell r="E302" t="str">
            <v>OYARBIDES</v>
          </cell>
          <cell r="F302" t="str">
            <v>ALISARDO</v>
          </cell>
          <cell r="G302"/>
          <cell r="H302" t="str">
            <v>ALISARDO CHOLY OYARBIDES</v>
          </cell>
          <cell r="I302"/>
          <cell r="J302">
            <v>3166944907</v>
          </cell>
          <cell r="K302" t="str">
            <v>alexcholy@gmail.com</v>
          </cell>
          <cell r="L302" t="str">
            <v>MZN 9 CASA 102 URB. SANTA ELENA</v>
          </cell>
          <cell r="M302" t="str">
            <v>OPERARIO- INSPECTOR DE SUSPENSIÓN, REINSTALACIÓN, CORTE Y CONEXIÓN</v>
          </cell>
          <cell r="N302" t="str">
            <v>01</v>
          </cell>
          <cell r="O302">
            <v>487</v>
          </cell>
          <cell r="P302">
            <v>1150932</v>
          </cell>
          <cell r="Q302">
            <v>200000</v>
          </cell>
          <cell r="R302" t="str">
            <v>116570013148</v>
          </cell>
          <cell r="S302" t="str">
            <v>AHORROS</v>
          </cell>
          <cell r="T302" t="str">
            <v>Davivienda</v>
          </cell>
          <cell r="U302" t="str">
            <v>4.35</v>
          </cell>
          <cell r="V302" t="str">
            <v xml:space="preserve">NUEVA E.P.S </v>
          </cell>
          <cell r="W302" t="str">
            <v>SURA</v>
          </cell>
          <cell r="X302" t="str">
            <v>COLPENSIONES</v>
          </cell>
          <cell r="Y302" t="str">
            <v>CAJAMAG</v>
          </cell>
          <cell r="Z302" t="str">
            <v>PROTECCION</v>
          </cell>
          <cell r="AA302">
            <v>44075</v>
          </cell>
          <cell r="AB302">
            <v>44377</v>
          </cell>
          <cell r="AC302">
            <v>-98</v>
          </cell>
          <cell r="AD302" t="str">
            <v>ACUEDUCTO Y ALC</v>
          </cell>
          <cell r="AE302" t="str">
            <v>TRABAJADOR OFICIAL</v>
          </cell>
          <cell r="AF302" t="str">
            <v>SUBGERENCIA GESTION COMERCIAL Y SERVICIO AL CIUDADANO</v>
          </cell>
          <cell r="AG302" t="str">
            <v>N-A</v>
          </cell>
        </row>
        <row r="303">
          <cell r="C303">
            <v>7594699</v>
          </cell>
          <cell r="D303" t="str">
            <v>GUTIERREZ</v>
          </cell>
          <cell r="E303" t="str">
            <v>CORONADO</v>
          </cell>
          <cell r="F303" t="str">
            <v>ALGEMIRO</v>
          </cell>
          <cell r="G303" t="str">
            <v>LUIS</v>
          </cell>
          <cell r="H303" t="str">
            <v>ALGEMIRO LUIS GUTIERREZ CORONADO</v>
          </cell>
          <cell r="I303"/>
          <cell r="J303">
            <v>3205987932</v>
          </cell>
          <cell r="K303" t="str">
            <v>maria_010974@outlook.com</v>
          </cell>
          <cell r="L303" t="str">
            <v>CRARRERA 24B 22B33 VILLA DEL RIO</v>
          </cell>
          <cell r="M303" t="str">
            <v>OPERARIO- (INSPECTOR GEOFANO)</v>
          </cell>
          <cell r="N303" t="str">
            <v>01</v>
          </cell>
          <cell r="O303">
            <v>487</v>
          </cell>
          <cell r="P303">
            <v>1150932</v>
          </cell>
          <cell r="Q303">
            <v>200000</v>
          </cell>
          <cell r="R303">
            <v>235221926</v>
          </cell>
          <cell r="S303" t="str">
            <v>AHORROS</v>
          </cell>
          <cell r="T303" t="str">
            <v>Banco de Bogotá</v>
          </cell>
          <cell r="U303" t="str">
            <v>4.35</v>
          </cell>
          <cell r="V303" t="str">
            <v>FAMISANAR</v>
          </cell>
          <cell r="W303" t="str">
            <v>SURA</v>
          </cell>
          <cell r="X303" t="str">
            <v>COLPENSIONES</v>
          </cell>
          <cell r="Y303" t="str">
            <v>CAJAMAG</v>
          </cell>
          <cell r="Z303" t="str">
            <v>PROTECCION</v>
          </cell>
          <cell r="AA303">
            <v>44075</v>
          </cell>
          <cell r="AB303">
            <v>44377</v>
          </cell>
          <cell r="AC303">
            <v>-98</v>
          </cell>
          <cell r="AD303" t="str">
            <v>ACUEDUCTO Y ALC</v>
          </cell>
          <cell r="AE303" t="str">
            <v>TRABAJADOR OFICIAL</v>
          </cell>
          <cell r="AF303" t="str">
            <v>SUBGERENCIA GESTION COMERCIAL Y SERVICIO AL CIUDADANO</v>
          </cell>
          <cell r="AG303" t="str">
            <v>N-A</v>
          </cell>
        </row>
        <row r="304">
          <cell r="C304">
            <v>85456106</v>
          </cell>
          <cell r="D304" t="str">
            <v>CANCIO</v>
          </cell>
          <cell r="E304" t="str">
            <v>LEEST</v>
          </cell>
          <cell r="F304" t="str">
            <v>ALFREDO</v>
          </cell>
          <cell r="G304" t="str">
            <v>ENRIQUE</v>
          </cell>
          <cell r="H304" t="str">
            <v>ALFREDO ENRIQUE CANCIO LEEST</v>
          </cell>
          <cell r="I304"/>
          <cell r="J304">
            <v>3004712700</v>
          </cell>
          <cell r="K304" t="str">
            <v>alfredocanleest28@gmail.com</v>
          </cell>
          <cell r="L304" t="str">
            <v>CALLE 21A #2-38 RODADERO SUR</v>
          </cell>
          <cell r="M304" t="str">
            <v>OPERARIO ( CATASTRO )</v>
          </cell>
          <cell r="N304" t="str">
            <v>01</v>
          </cell>
          <cell r="O304">
            <v>487</v>
          </cell>
          <cell r="P304">
            <v>1150932</v>
          </cell>
          <cell r="Q304"/>
          <cell r="R304">
            <v>564758431</v>
          </cell>
          <cell r="S304" t="str">
            <v>AHORROS</v>
          </cell>
          <cell r="T304" t="str">
            <v>Banco de Bogotá</v>
          </cell>
          <cell r="U304" t="str">
            <v>4.35</v>
          </cell>
          <cell r="V304" t="str">
            <v>SANITAS</v>
          </cell>
          <cell r="W304" t="str">
            <v>SURA</v>
          </cell>
          <cell r="X304" t="str">
            <v>COLPENSIONES</v>
          </cell>
          <cell r="Y304" t="str">
            <v>CAJAMAG</v>
          </cell>
          <cell r="Z304" t="str">
            <v>FONDO NACIONAL DEL AHORRO</v>
          </cell>
          <cell r="AA304">
            <v>44075</v>
          </cell>
          <cell r="AB304">
            <v>44377</v>
          </cell>
          <cell r="AC304">
            <v>-98</v>
          </cell>
          <cell r="AD304" t="str">
            <v>ACUEDUCTO Y ALC</v>
          </cell>
          <cell r="AE304" t="str">
            <v>TRABAJADOR OFICIAL</v>
          </cell>
          <cell r="AF304" t="str">
            <v>SUBGERENCIA GESTION COMERCIAL Y SERVICIO AL CIUDADANO</v>
          </cell>
          <cell r="AG304" t="str">
            <v>N-A</v>
          </cell>
        </row>
        <row r="305">
          <cell r="C305">
            <v>85448886</v>
          </cell>
          <cell r="D305" t="str">
            <v>OSPINO</v>
          </cell>
          <cell r="E305" t="str">
            <v>VALDERRAMA</v>
          </cell>
          <cell r="F305" t="str">
            <v>ALFONSO</v>
          </cell>
          <cell r="G305" t="str">
            <v>MIGUEL</v>
          </cell>
          <cell r="H305" t="str">
            <v>ALFONSO MIGUEL OSPINO VALDERRAMA</v>
          </cell>
          <cell r="I305"/>
          <cell r="J305">
            <v>3017656385</v>
          </cell>
          <cell r="K305" t="str">
            <v>alfonsoospinovalderrama@gmail.com</v>
          </cell>
          <cell r="L305" t="str">
            <v>CARRERA 12 # 34-83 MARIA EUGENIA</v>
          </cell>
          <cell r="M305" t="str">
            <v>OPERARIO - DISTRIBUCIÓN</v>
          </cell>
          <cell r="N305" t="str">
            <v>02</v>
          </cell>
          <cell r="O305">
            <v>487</v>
          </cell>
          <cell r="P305">
            <v>1505801</v>
          </cell>
          <cell r="Q305"/>
          <cell r="R305" t="str">
            <v>117100070962</v>
          </cell>
          <cell r="S305" t="str">
            <v>AHORROS</v>
          </cell>
          <cell r="T305" t="str">
            <v>Davivienda</v>
          </cell>
          <cell r="U305" t="str">
            <v>4.35</v>
          </cell>
          <cell r="V305" t="str">
            <v>SANITAS</v>
          </cell>
          <cell r="W305" t="str">
            <v>SURA</v>
          </cell>
          <cell r="X305" t="str">
            <v>COLPENSIONES</v>
          </cell>
          <cell r="Y305" t="str">
            <v>CAJAMAG</v>
          </cell>
          <cell r="Z305" t="str">
            <v>PROTECCION</v>
          </cell>
          <cell r="AA305">
            <v>44075</v>
          </cell>
          <cell r="AB305">
            <v>44377</v>
          </cell>
          <cell r="AC305">
            <v>-98</v>
          </cell>
          <cell r="AD305" t="str">
            <v>ACUEDUCTO Y ALC</v>
          </cell>
          <cell r="AE305" t="str">
            <v>TRABAJADOR OFICIAL</v>
          </cell>
          <cell r="AF305" t="str">
            <v>SUBGERENCIA ACUEDUCTO Y ALCANTARILLADO</v>
          </cell>
          <cell r="AG305" t="str">
            <v>DIRECCION DE ACUEDUCTO</v>
          </cell>
        </row>
        <row r="306">
          <cell r="C306">
            <v>85461019</v>
          </cell>
          <cell r="D306" t="str">
            <v>BRUGES</v>
          </cell>
          <cell r="E306" t="str">
            <v>OCHOA</v>
          </cell>
          <cell r="F306" t="str">
            <v>ALFONSO</v>
          </cell>
          <cell r="G306" t="str">
            <v>DE JESUS</v>
          </cell>
          <cell r="H306" t="str">
            <v>ALFONSO DE JESUS BRUGES OCHOA</v>
          </cell>
          <cell r="I306"/>
          <cell r="J306">
            <v>3126663153</v>
          </cell>
          <cell r="K306" t="str">
            <v>ponchy1971@hotmail.com</v>
          </cell>
          <cell r="L306" t="str">
            <v>CL 10 20 07 LOS ALMENDROS</v>
          </cell>
          <cell r="M306" t="str">
            <v>OPERARIO ELECTROMECANICA - (OFICIALES)</v>
          </cell>
          <cell r="N306" t="str">
            <v>02</v>
          </cell>
          <cell r="O306">
            <v>487</v>
          </cell>
          <cell r="P306">
            <v>1505801</v>
          </cell>
          <cell r="Q306"/>
          <cell r="R306" t="str">
            <v>0570117170035598</v>
          </cell>
          <cell r="S306" t="str">
            <v>AHORROS</v>
          </cell>
          <cell r="T306" t="str">
            <v>Davivienda</v>
          </cell>
          <cell r="U306" t="str">
            <v>4.35</v>
          </cell>
          <cell r="V306" t="str">
            <v>SALUD TOTAL</v>
          </cell>
          <cell r="W306" t="str">
            <v>SURA</v>
          </cell>
          <cell r="X306" t="str">
            <v>PORVENIR</v>
          </cell>
          <cell r="Y306" t="str">
            <v>CAJAMAG</v>
          </cell>
          <cell r="Z306" t="str">
            <v>PROTECCION</v>
          </cell>
          <cell r="AA306">
            <v>44075</v>
          </cell>
          <cell r="AB306">
            <v>44377</v>
          </cell>
          <cell r="AC306">
            <v>-98</v>
          </cell>
          <cell r="AD306" t="str">
            <v>ACUEDUCTO Y ALC</v>
          </cell>
          <cell r="AE306" t="str">
            <v>TRABAJADOR OFICIAL</v>
          </cell>
          <cell r="AF306" t="str">
            <v>SUBGERENCIA ACUEDUCTO Y ALCANTARILLADO</v>
          </cell>
          <cell r="AG306" t="str">
            <v>DIRECCION DE OPERACIONES</v>
          </cell>
        </row>
        <row r="307">
          <cell r="C307">
            <v>84450242</v>
          </cell>
          <cell r="D307" t="str">
            <v>MARTINEZ</v>
          </cell>
          <cell r="E307" t="str">
            <v>VEGA</v>
          </cell>
          <cell r="F307" t="str">
            <v>ALEXANDER</v>
          </cell>
          <cell r="G307" t="str">
            <v>SANTANDER</v>
          </cell>
          <cell r="H307" t="str">
            <v>ALEXANDER SANTANDER MARTINEZ VEGA</v>
          </cell>
          <cell r="J307">
            <v>3016793691</v>
          </cell>
          <cell r="K307" t="str">
            <v>ALEXANDERMARTINEZVEGA@GMAIL.COM</v>
          </cell>
          <cell r="L307" t="str">
            <v>CARRERA21-41A- 10-13 LA LUCHA</v>
          </cell>
          <cell r="M307" t="str">
            <v>OPERARIO - (OFICIAL DE REDES)</v>
          </cell>
          <cell r="N307" t="str">
            <v>02</v>
          </cell>
          <cell r="O307">
            <v>487</v>
          </cell>
          <cell r="P307">
            <v>1505801</v>
          </cell>
          <cell r="Q307"/>
          <cell r="R307" t="str">
            <v>0570117370074934</v>
          </cell>
          <cell r="S307" t="str">
            <v>AHORROS</v>
          </cell>
          <cell r="T307" t="str">
            <v>Davivienda</v>
          </cell>
          <cell r="U307" t="str">
            <v>4.35</v>
          </cell>
          <cell r="V307" t="str">
            <v>SANITAS</v>
          </cell>
          <cell r="W307" t="str">
            <v>SURA</v>
          </cell>
          <cell r="X307" t="str">
            <v>PORVENIR</v>
          </cell>
          <cell r="Y307" t="str">
            <v>CAJAMAG</v>
          </cell>
          <cell r="Z307" t="str">
            <v>PROTECCION</v>
          </cell>
          <cell r="AA307">
            <v>44075</v>
          </cell>
          <cell r="AB307">
            <v>44377</v>
          </cell>
          <cell r="AC307">
            <v>-98</v>
          </cell>
          <cell r="AD307" t="str">
            <v>ACUEDUCTO Y ALC</v>
          </cell>
          <cell r="AE307" t="str">
            <v>TRABAJADOR OFICIAL</v>
          </cell>
          <cell r="AF307" t="str">
            <v>SUBGERENCIA ACUEDUCTO Y ALCANTARILLADO</v>
          </cell>
          <cell r="AG307" t="str">
            <v>DIRECCION DE ACUEDUCTO</v>
          </cell>
        </row>
        <row r="308">
          <cell r="C308">
            <v>8506259</v>
          </cell>
          <cell r="D308" t="str">
            <v>CERPA</v>
          </cell>
          <cell r="E308" t="str">
            <v>FRIA</v>
          </cell>
          <cell r="F308" t="str">
            <v>ALEXANDER</v>
          </cell>
          <cell r="G308" t="str">
            <v>RAFAEL</v>
          </cell>
          <cell r="H308" t="str">
            <v>ALEXANDER RAFAEL CERPA FRIA</v>
          </cell>
          <cell r="I308"/>
          <cell r="J308" t="str">
            <v>3166006565 - 3147362005 - 3013971739</v>
          </cell>
          <cell r="K308" t="str">
            <v>sandrypaola09@outlook.com</v>
          </cell>
          <cell r="L308" t="str">
            <v>CALLE 38 # 20 - 48 COLINAS DEL PANDO</v>
          </cell>
          <cell r="M308" t="str">
            <v>OPERARIO - OFICIAL DE REDES</v>
          </cell>
          <cell r="N308" t="str">
            <v>03</v>
          </cell>
          <cell r="O308">
            <v>487</v>
          </cell>
          <cell r="P308">
            <v>1795532</v>
          </cell>
          <cell r="Q308"/>
          <cell r="R308" t="str">
            <v>0550488404865302</v>
          </cell>
          <cell r="S308" t="str">
            <v>AHORROS</v>
          </cell>
          <cell r="T308" t="str">
            <v>Davivienda</v>
          </cell>
          <cell r="U308" t="str">
            <v>4.35</v>
          </cell>
          <cell r="V308" t="str">
            <v xml:space="preserve">NUEVA E.P.S </v>
          </cell>
          <cell r="W308" t="str">
            <v>SURA</v>
          </cell>
          <cell r="X308" t="str">
            <v>PORVENIR</v>
          </cell>
          <cell r="Y308" t="str">
            <v>CAJAMAG</v>
          </cell>
          <cell r="Z308" t="str">
            <v>FONDO NACIONAL DEL AHORRO</v>
          </cell>
          <cell r="AA308">
            <v>44075</v>
          </cell>
          <cell r="AB308">
            <v>44377</v>
          </cell>
          <cell r="AC308">
            <v>-98</v>
          </cell>
          <cell r="AD308" t="str">
            <v>ACUEDUCTO Y ALC</v>
          </cell>
          <cell r="AE308" t="str">
            <v>TRABAJADOR OFICIAL</v>
          </cell>
          <cell r="AF308" t="str">
            <v>SUBGERENCIA ACUEDUCTO Y ALCANTARILLADO</v>
          </cell>
          <cell r="AG308" t="str">
            <v>DIRECCION DE ACUEDUCTO</v>
          </cell>
        </row>
        <row r="309">
          <cell r="C309">
            <v>85451834</v>
          </cell>
          <cell r="D309" t="str">
            <v>MONTOYA</v>
          </cell>
          <cell r="E309" t="str">
            <v>ANGULO</v>
          </cell>
          <cell r="F309" t="str">
            <v>ALEX</v>
          </cell>
          <cell r="G309" t="str">
            <v>ENRIQUE</v>
          </cell>
          <cell r="H309" t="str">
            <v>ALEX ENRIQUE MONTOYA ANGULO</v>
          </cell>
          <cell r="I309"/>
          <cell r="J309">
            <v>3187971606</v>
          </cell>
          <cell r="K309" t="str">
            <v>alexmontoy99@gmail.com</v>
          </cell>
          <cell r="L309" t="str">
            <v>CRA 24 # 24-30 CASA 3 CONJUNTO VILLA TARY</v>
          </cell>
          <cell r="M309" t="str">
            <v>OPERARIO - AYUDANTE DE REDES</v>
          </cell>
          <cell r="N309" t="str">
            <v>01</v>
          </cell>
          <cell r="O309">
            <v>487</v>
          </cell>
          <cell r="P309">
            <v>1150932</v>
          </cell>
          <cell r="Q309"/>
          <cell r="R309" t="str">
            <v>0550488404898956</v>
          </cell>
          <cell r="S309" t="str">
            <v>AHORROS</v>
          </cell>
          <cell r="T309" t="str">
            <v>Davivienda</v>
          </cell>
          <cell r="U309" t="str">
            <v>4.35</v>
          </cell>
          <cell r="V309" t="str">
            <v>SANITAS</v>
          </cell>
          <cell r="W309" t="str">
            <v>SURA</v>
          </cell>
          <cell r="X309" t="str">
            <v>COLPENSIONES</v>
          </cell>
          <cell r="Y309" t="str">
            <v>CAJAMAG</v>
          </cell>
          <cell r="Z309" t="str">
            <v>PROTECCION</v>
          </cell>
          <cell r="AA309">
            <v>44075</v>
          </cell>
          <cell r="AB309">
            <v>44377</v>
          </cell>
          <cell r="AC309">
            <v>-98</v>
          </cell>
          <cell r="AD309" t="str">
            <v>ACUEDUCTO Y ALC</v>
          </cell>
          <cell r="AE309" t="str">
            <v>TRABAJADOR OFICIAL</v>
          </cell>
          <cell r="AF309" t="str">
            <v>SUBGERENCIA ACUEDUCTO Y ALCANTARILLADO</v>
          </cell>
          <cell r="AG309" t="str">
            <v>DIRECCION DE ALCANTARILLADO</v>
          </cell>
        </row>
        <row r="310">
          <cell r="C310">
            <v>85463396</v>
          </cell>
          <cell r="D310" t="str">
            <v>HERNANDEZ</v>
          </cell>
          <cell r="E310" t="str">
            <v>BORJA</v>
          </cell>
          <cell r="F310" t="str">
            <v>ALEJANDRO</v>
          </cell>
          <cell r="G310" t="str">
            <v>ANTONIO</v>
          </cell>
          <cell r="H310" t="str">
            <v>ALEJANDRO ANTONIO HERNANDEZ BORJA</v>
          </cell>
          <cell r="I310"/>
          <cell r="J310">
            <v>3158211288</v>
          </cell>
          <cell r="K310" t="str">
            <v>alejandrohernandezb71@gmail.com</v>
          </cell>
          <cell r="L310" t="str">
            <v>CRA 21 # 29-68 PRIMERO DE MAYO</v>
          </cell>
          <cell r="M310" t="str">
            <v>TECNICO OPERATIVO</v>
          </cell>
          <cell r="N310" t="str">
            <v>01</v>
          </cell>
          <cell r="O310">
            <v>314</v>
          </cell>
          <cell r="P310">
            <v>1849846</v>
          </cell>
          <cell r="Q310">
            <v>200000</v>
          </cell>
          <cell r="R310" t="str">
            <v>0550116000647481</v>
          </cell>
          <cell r="S310" t="str">
            <v>AHORROS</v>
          </cell>
          <cell r="T310" t="str">
            <v>Davivienda</v>
          </cell>
          <cell r="U310" t="str">
            <v>4.35</v>
          </cell>
          <cell r="V310" t="str">
            <v>SANITAS</v>
          </cell>
          <cell r="W310" t="str">
            <v>SURA</v>
          </cell>
          <cell r="X310" t="str">
            <v>PORVENIR</v>
          </cell>
          <cell r="Y310" t="str">
            <v>CAJAMAG</v>
          </cell>
          <cell r="Z310" t="str">
            <v>PROTECCION</v>
          </cell>
          <cell r="AA310">
            <v>44075</v>
          </cell>
          <cell r="AB310">
            <v>44377</v>
          </cell>
          <cell r="AC310">
            <v>-98</v>
          </cell>
          <cell r="AD310" t="str">
            <v>ACUEDUCTO Y ALC</v>
          </cell>
          <cell r="AE310" t="str">
            <v>TRABAJADOR OFICIAL</v>
          </cell>
          <cell r="AF310" t="str">
            <v>SUBGERENCIA ACUEDUCTO Y ALCANTARILLADO</v>
          </cell>
          <cell r="AG310" t="str">
            <v>DIRECCION DE ALCANTARILLADO</v>
          </cell>
        </row>
        <row r="311">
          <cell r="C311">
            <v>73101430</v>
          </cell>
          <cell r="D311" t="str">
            <v>OLAYA</v>
          </cell>
          <cell r="E311" t="str">
            <v>MARTINEZ</v>
          </cell>
          <cell r="F311" t="str">
            <v>ALBERTO</v>
          </cell>
          <cell r="G311" t="str">
            <v>RAFAEL</v>
          </cell>
          <cell r="H311" t="str">
            <v>ALBERTO RAFAEL OLAYA MARTINEZ</v>
          </cell>
          <cell r="I311"/>
          <cell r="J311">
            <v>3176515969</v>
          </cell>
          <cell r="K311" t="str">
            <v>betolaya61@gmail.com</v>
          </cell>
          <cell r="L311" t="str">
            <v>CALLE 31 #3-50 MANZANARES</v>
          </cell>
          <cell r="M311" t="str">
            <v>OPERARIO - SUPERVISOR DE AGUAS SUBTERRANEAS</v>
          </cell>
          <cell r="N311" t="str">
            <v>02</v>
          </cell>
          <cell r="O311">
            <v>487</v>
          </cell>
          <cell r="P311">
            <v>1505801</v>
          </cell>
          <cell r="Q311">
            <v>200000</v>
          </cell>
          <cell r="R311" t="str">
            <v>0550488404804780</v>
          </cell>
          <cell r="S311" t="str">
            <v>AHORROS</v>
          </cell>
          <cell r="T311" t="str">
            <v>Davivienda</v>
          </cell>
          <cell r="U311" t="str">
            <v>4.35</v>
          </cell>
          <cell r="V311" t="str">
            <v>SALUD TOTAL</v>
          </cell>
          <cell r="W311" t="str">
            <v>SURA</v>
          </cell>
          <cell r="X311" t="str">
            <v>COLPENSIONES</v>
          </cell>
          <cell r="Y311" t="str">
            <v>CAJAMAG</v>
          </cell>
          <cell r="Z311" t="str">
            <v>PROTECCION</v>
          </cell>
          <cell r="AA311">
            <v>44075</v>
          </cell>
          <cell r="AB311">
            <v>44377</v>
          </cell>
          <cell r="AC311">
            <v>-98</v>
          </cell>
          <cell r="AD311" t="str">
            <v>ACUEDUCTO Y ALC</v>
          </cell>
          <cell r="AE311" t="str">
            <v>TRABAJADOR OFICIAL</v>
          </cell>
          <cell r="AF311" t="str">
            <v>SUBGERENCIA ACUEDUCTO Y ALCANTARILLADO</v>
          </cell>
          <cell r="AG311" t="str">
            <v>DIRECCION DE OPERACIONES</v>
          </cell>
        </row>
        <row r="312">
          <cell r="C312">
            <v>12630985</v>
          </cell>
          <cell r="D312" t="str">
            <v>GUTIERREZ</v>
          </cell>
          <cell r="E312" t="str">
            <v>MARTINEZ</v>
          </cell>
          <cell r="F312" t="str">
            <v>ALBERTO</v>
          </cell>
          <cell r="G312" t="str">
            <v>JAVIER</v>
          </cell>
          <cell r="H312" t="str">
            <v>ALBERTO JAVIER GUTIERREZ MARTINEZ</v>
          </cell>
          <cell r="I312"/>
          <cell r="J312">
            <v>3107800597</v>
          </cell>
          <cell r="K312" t="str">
            <v>betojavier1976@gmail.com</v>
          </cell>
          <cell r="L312" t="str">
            <v>CALLE 30 # 22-36 18 DE ENERO - CIENAGA</v>
          </cell>
          <cell r="M312" t="str">
            <v>OPERARIO - PTAP (OFICIAL DE REDES)</v>
          </cell>
          <cell r="N312" t="str">
            <v>02</v>
          </cell>
          <cell r="O312">
            <v>487</v>
          </cell>
          <cell r="P312">
            <v>1505801</v>
          </cell>
          <cell r="Q312"/>
          <cell r="R312" t="str">
            <v>03412110730</v>
          </cell>
          <cell r="S312" t="str">
            <v>AHORROS</v>
          </cell>
          <cell r="T312" t="str">
            <v>BANCOLOMBIA</v>
          </cell>
          <cell r="U312" t="str">
            <v>4.35</v>
          </cell>
          <cell r="V312" t="str">
            <v>FAMISANAR</v>
          </cell>
          <cell r="W312" t="str">
            <v>SURA</v>
          </cell>
          <cell r="X312" t="str">
            <v>PROTECCION</v>
          </cell>
          <cell r="Y312" t="str">
            <v>CAJAMAG</v>
          </cell>
          <cell r="Z312" t="str">
            <v>PROTECCION</v>
          </cell>
          <cell r="AA312">
            <v>44075</v>
          </cell>
          <cell r="AB312">
            <v>44377</v>
          </cell>
          <cell r="AC312">
            <v>-98</v>
          </cell>
          <cell r="AD312" t="str">
            <v>ACUEDUCTO Y ALC</v>
          </cell>
          <cell r="AE312" t="str">
            <v>TRABAJADOR OFICIAL</v>
          </cell>
          <cell r="AF312" t="str">
            <v>SUBGERENCIA ACUEDUCTO Y ALCANTARILLADO</v>
          </cell>
          <cell r="AG312" t="str">
            <v>DIRECCION DE OPERACIONES</v>
          </cell>
        </row>
        <row r="313">
          <cell r="C313">
            <v>85474617</v>
          </cell>
          <cell r="D313" t="str">
            <v>MENDEZ</v>
          </cell>
          <cell r="E313" t="str">
            <v>SILVA</v>
          </cell>
          <cell r="F313" t="str">
            <v>ALBERTO</v>
          </cell>
          <cell r="G313" t="str">
            <v>ENRIQUE</v>
          </cell>
          <cell r="H313" t="str">
            <v>ALBERTO ENRIQUE MENDEZ SILVA</v>
          </cell>
          <cell r="I313"/>
          <cell r="J313">
            <v>3046447252</v>
          </cell>
          <cell r="K313" t="str">
            <v>amendezsilva@hotmail.com</v>
          </cell>
          <cell r="L313" t="str">
            <v>CRA 36A # 5D-25 LUIS R. CALVO</v>
          </cell>
          <cell r="M313" t="str">
            <v>TECNICO ADMINISTRATIVO</v>
          </cell>
          <cell r="N313" t="str">
            <v>01</v>
          </cell>
          <cell r="O313">
            <v>367</v>
          </cell>
          <cell r="P313">
            <v>1849846</v>
          </cell>
          <cell r="Q313"/>
          <cell r="R313" t="str">
            <v>518025481</v>
          </cell>
          <cell r="S313" t="str">
            <v>AHORROS</v>
          </cell>
          <cell r="T313" t="str">
            <v>Bbva</v>
          </cell>
          <cell r="U313" t="str">
            <v>2.436</v>
          </cell>
          <cell r="V313" t="str">
            <v>SANITAS</v>
          </cell>
          <cell r="W313" t="str">
            <v>SURA</v>
          </cell>
          <cell r="X313" t="str">
            <v>PROTECCION</v>
          </cell>
          <cell r="Y313" t="str">
            <v>CAJAMAG</v>
          </cell>
          <cell r="Z313" t="str">
            <v>PROTECCION</v>
          </cell>
          <cell r="AA313">
            <v>44075</v>
          </cell>
          <cell r="AB313">
            <v>44377</v>
          </cell>
          <cell r="AC313">
            <v>-98</v>
          </cell>
          <cell r="AD313" t="str">
            <v>ACUEDUCTO Y ALC</v>
          </cell>
          <cell r="AE313" t="str">
            <v>TRABAJADOR OFICIAL</v>
          </cell>
          <cell r="AF313" t="str">
            <v xml:space="preserve">SUBGERENCIA ACUEDUCTO Y ALCANTARILLADO </v>
          </cell>
          <cell r="AG313" t="str">
            <v>DIRECCION DE ALCANTARILLADO</v>
          </cell>
        </row>
        <row r="314">
          <cell r="C314">
            <v>85468776</v>
          </cell>
          <cell r="D314" t="str">
            <v>PINEDA</v>
          </cell>
          <cell r="E314" t="str">
            <v>LANDERO</v>
          </cell>
          <cell r="F314" t="str">
            <v>ALBERTO</v>
          </cell>
          <cell r="G314" t="str">
            <v>DE JESUS</v>
          </cell>
          <cell r="H314" t="str">
            <v>ALBERTO DE JESUS PINEDA LANDERO</v>
          </cell>
          <cell r="I314"/>
          <cell r="J314">
            <v>3166006565</v>
          </cell>
          <cell r="K314" t="str">
            <v>alpilan_0923@hotmail.com</v>
          </cell>
          <cell r="L314" t="str">
            <v>CARRERA 19 # 8 - 27 LOS ALMENDROS</v>
          </cell>
          <cell r="M314" t="str">
            <v>PROFESIONAL UNIVERSITARIO</v>
          </cell>
          <cell r="N314" t="str">
            <v>01</v>
          </cell>
          <cell r="O314">
            <v>314</v>
          </cell>
          <cell r="P314">
            <v>3475432</v>
          </cell>
          <cell r="Q314"/>
          <cell r="R314" t="str">
            <v>0550116000560783</v>
          </cell>
          <cell r="S314" t="str">
            <v>AHORROS</v>
          </cell>
          <cell r="T314" t="str">
            <v>Davivienda</v>
          </cell>
          <cell r="U314" t="str">
            <v>4.35</v>
          </cell>
          <cell r="V314" t="str">
            <v>SALUD TOTAL</v>
          </cell>
          <cell r="W314" t="str">
            <v>SURA</v>
          </cell>
          <cell r="X314" t="str">
            <v>PORVENIR</v>
          </cell>
          <cell r="Y314" t="str">
            <v>CAJAMAG</v>
          </cell>
          <cell r="Z314" t="str">
            <v>PROTECCION</v>
          </cell>
          <cell r="AA314">
            <v>44075</v>
          </cell>
          <cell r="AB314">
            <v>44377</v>
          </cell>
          <cell r="AC314">
            <v>-98</v>
          </cell>
          <cell r="AD314" t="str">
            <v>ACUEDUCTO Y ALC</v>
          </cell>
          <cell r="AE314" t="str">
            <v>TRABAJADOR OFICIAL</v>
          </cell>
          <cell r="AF314" t="str">
            <v xml:space="preserve">SUBGERENCIA ACUEDUCTO Y ALCANTARILLADO </v>
          </cell>
          <cell r="AG314" t="str">
            <v>DIRECCION DE ACUEDUCTO</v>
          </cell>
        </row>
        <row r="315">
          <cell r="C315">
            <v>84450865</v>
          </cell>
          <cell r="D315" t="str">
            <v>GONZALEZ</v>
          </cell>
          <cell r="E315" t="str">
            <v>QUINTANA</v>
          </cell>
          <cell r="F315" t="str">
            <v>ALBERTO</v>
          </cell>
          <cell r="G315" t="str">
            <v>DE JESUS</v>
          </cell>
          <cell r="H315" t="str">
            <v>ALBERTO DE JESUS GONZALEZ QUINTANA</v>
          </cell>
          <cell r="I315"/>
          <cell r="J315">
            <v>3005791843</v>
          </cell>
          <cell r="K315" t="str">
            <v>andreajesus2131@gmail.com</v>
          </cell>
          <cell r="L315" t="str">
            <v>CALLE 7E-#19-B -16 ALMENDROS</v>
          </cell>
          <cell r="M315" t="str">
            <v>OPERARIO - (AYUDANTE DE REDES)</v>
          </cell>
          <cell r="N315" t="str">
            <v>01</v>
          </cell>
          <cell r="O315">
            <v>487</v>
          </cell>
          <cell r="P315">
            <v>1150932</v>
          </cell>
          <cell r="Q315"/>
          <cell r="R315" t="str">
            <v>0570117370081038</v>
          </cell>
          <cell r="S315" t="str">
            <v>AHORROS</v>
          </cell>
          <cell r="T315" t="str">
            <v>Davivienda</v>
          </cell>
          <cell r="U315" t="str">
            <v>4.35</v>
          </cell>
          <cell r="V315" t="str">
            <v>SALUD TOTAL</v>
          </cell>
          <cell r="W315" t="str">
            <v>SURA</v>
          </cell>
          <cell r="X315" t="str">
            <v>COLPENSIONES</v>
          </cell>
          <cell r="Y315" t="str">
            <v>CAJAMAG</v>
          </cell>
          <cell r="Z315" t="str">
            <v>PROTECCION</v>
          </cell>
          <cell r="AA315">
            <v>44075</v>
          </cell>
          <cell r="AB315">
            <v>44377</v>
          </cell>
          <cell r="AC315">
            <v>-98</v>
          </cell>
          <cell r="AD315" t="str">
            <v>ACUEDUCTO Y ALC</v>
          </cell>
          <cell r="AE315" t="str">
            <v>TRABAJADOR OFICIAL</v>
          </cell>
          <cell r="AF315" t="str">
            <v xml:space="preserve">SUBGERENCIA ACUEDUCTO Y ALCANTARILLADO </v>
          </cell>
          <cell r="AG315" t="str">
            <v>DIRECCION DE ACUEDUCTO</v>
          </cell>
        </row>
        <row r="316">
          <cell r="C316">
            <v>7601424</v>
          </cell>
          <cell r="D316" t="str">
            <v>HERNANDEZ</v>
          </cell>
          <cell r="E316" t="str">
            <v>PERALTA</v>
          </cell>
          <cell r="F316" t="str">
            <v>ALBERTO</v>
          </cell>
          <cell r="G316" t="str">
            <v>ALFONSO</v>
          </cell>
          <cell r="H316" t="str">
            <v>ALBERTO ALFONSO HERNANDEZ PERALTA</v>
          </cell>
          <cell r="I316"/>
          <cell r="J316">
            <v>3008087026</v>
          </cell>
          <cell r="K316" t="str">
            <v>ticoperalta@hotmail.com</v>
          </cell>
          <cell r="L316" t="str">
            <v>CALLE 18 NO 25 - 29</v>
          </cell>
          <cell r="M316" t="str">
            <v>OPERARIO- INSPECTOR DE DESVIACIONES</v>
          </cell>
          <cell r="N316" t="str">
            <v>01</v>
          </cell>
          <cell r="O316">
            <v>487</v>
          </cell>
          <cell r="P316">
            <v>1150932</v>
          </cell>
          <cell r="Q316">
            <v>200000</v>
          </cell>
          <cell r="R316">
            <v>235222429</v>
          </cell>
          <cell r="S316" t="str">
            <v>AHORROS</v>
          </cell>
          <cell r="T316" t="str">
            <v>Banco de Bogotá</v>
          </cell>
          <cell r="U316" t="str">
            <v>4.35</v>
          </cell>
          <cell r="V316" t="str">
            <v>SALUD TOTAL</v>
          </cell>
          <cell r="W316" t="str">
            <v>SURA</v>
          </cell>
          <cell r="X316" t="str">
            <v>PROTECCION</v>
          </cell>
          <cell r="Y316" t="str">
            <v>CAJAMAG</v>
          </cell>
          <cell r="Z316" t="str">
            <v>PROTECCION</v>
          </cell>
          <cell r="AA316">
            <v>44075</v>
          </cell>
          <cell r="AB316">
            <v>44377</v>
          </cell>
          <cell r="AC316">
            <v>-98</v>
          </cell>
          <cell r="AD316" t="str">
            <v>ACUEDUCTO Y ALC</v>
          </cell>
          <cell r="AE316" t="str">
            <v>TRABAJADOR OFICIAL</v>
          </cell>
          <cell r="AF316" t="str">
            <v>SUBGERENCIA GESTION COMERCIAL Y SERVICIO AL CIUDADANO</v>
          </cell>
          <cell r="AG316" t="str">
            <v>N-A</v>
          </cell>
        </row>
        <row r="317">
          <cell r="C317">
            <v>1082841117</v>
          </cell>
          <cell r="D317" t="str">
            <v>RODRIGUEZ</v>
          </cell>
          <cell r="E317" t="str">
            <v>TOBIOS</v>
          </cell>
          <cell r="F317" t="str">
            <v>ALBERT</v>
          </cell>
          <cell r="G317" t="str">
            <v>ANDRES</v>
          </cell>
          <cell r="H317" t="str">
            <v>ALBERT ANDRES RODRIGUEZ TOBIOS</v>
          </cell>
          <cell r="I317"/>
          <cell r="J317">
            <v>3046290088</v>
          </cell>
          <cell r="K317" t="str">
            <v>jealsi02@gmail.com</v>
          </cell>
          <cell r="L317" t="str">
            <v>MANZANA 3 CASA 4 PANDO</v>
          </cell>
          <cell r="M317" t="str">
            <v>OPERARIO - ( AYUDANTE DE REDES)</v>
          </cell>
          <cell r="N317" t="str">
            <v>01</v>
          </cell>
          <cell r="O317">
            <v>487</v>
          </cell>
          <cell r="P317">
            <v>1150932</v>
          </cell>
          <cell r="Q317"/>
          <cell r="R317">
            <v>550488404803675</v>
          </cell>
          <cell r="S317" t="str">
            <v>AHORROS</v>
          </cell>
          <cell r="T317" t="str">
            <v>Davivienda</v>
          </cell>
          <cell r="U317" t="str">
            <v>4.35</v>
          </cell>
          <cell r="V317" t="str">
            <v>SALUD TOTAL</v>
          </cell>
          <cell r="W317" t="str">
            <v>SURA</v>
          </cell>
          <cell r="X317" t="str">
            <v>PORVENIR</v>
          </cell>
          <cell r="Y317" t="str">
            <v>CAJAMAG</v>
          </cell>
          <cell r="Z317" t="str">
            <v>FONDO NACIONAL DEL AHORRO</v>
          </cell>
          <cell r="AA317">
            <v>44075</v>
          </cell>
          <cell r="AB317">
            <v>44377</v>
          </cell>
          <cell r="AC317">
            <v>-98</v>
          </cell>
          <cell r="AD317" t="str">
            <v>ACUEDUCTO Y ALC</v>
          </cell>
          <cell r="AE317" t="str">
            <v>TRABAJADOR OFICIAL</v>
          </cell>
          <cell r="AF317" t="str">
            <v xml:space="preserve">SUBGERENCIA ACUEDUCTO Y ALCANTARILLADO </v>
          </cell>
          <cell r="AG317" t="str">
            <v>DIRECCION DE ACUEDUCTO</v>
          </cell>
        </row>
        <row r="318">
          <cell r="C318">
            <v>1082941914</v>
          </cell>
          <cell r="D318" t="str">
            <v>CANO</v>
          </cell>
          <cell r="E318" t="str">
            <v>TABORDA</v>
          </cell>
          <cell r="F318" t="str">
            <v>ALBEIRO</v>
          </cell>
          <cell r="G318" t="str">
            <v>DE JESUS</v>
          </cell>
          <cell r="H318" t="str">
            <v>ALBEIRO DE JESUS CANO TABORDA</v>
          </cell>
          <cell r="I318"/>
          <cell r="J318">
            <v>3015697029</v>
          </cell>
          <cell r="K318" t="str">
            <v>albeirokno@gmail.com</v>
          </cell>
          <cell r="L318" t="str">
            <v>CLLE 5A #15-70 GAIRA</v>
          </cell>
          <cell r="M318" t="str">
            <v>PROFESIONAL UNIVERSITARIO</v>
          </cell>
          <cell r="N318" t="str">
            <v>02</v>
          </cell>
          <cell r="O318">
            <v>219</v>
          </cell>
          <cell r="P318">
            <v>3475432</v>
          </cell>
          <cell r="Q318"/>
          <cell r="R318" t="str">
            <v>235153707</v>
          </cell>
          <cell r="S318" t="str">
            <v>AHORROS</v>
          </cell>
          <cell r="T318" t="str">
            <v>Banco de Bogotá</v>
          </cell>
          <cell r="U318" t="str">
            <v>4.35</v>
          </cell>
          <cell r="V318" t="str">
            <v>MUTUAL SER</v>
          </cell>
          <cell r="W318" t="str">
            <v>SURA</v>
          </cell>
          <cell r="X318" t="str">
            <v>PROTECCION</v>
          </cell>
          <cell r="Y318" t="str">
            <v>CAJAMAG</v>
          </cell>
          <cell r="Z318" t="str">
            <v>PROTECCION</v>
          </cell>
          <cell r="AA318">
            <v>44075</v>
          </cell>
          <cell r="AB318">
            <v>44377</v>
          </cell>
          <cell r="AC318">
            <v>-98</v>
          </cell>
          <cell r="AD318" t="str">
            <v>CENTRAL</v>
          </cell>
          <cell r="AE318" t="str">
            <v>TRABAJADOR OFICIAL</v>
          </cell>
          <cell r="AF318" t="str">
            <v>SUBGERENCIA OPERACIÓN DE OTROS SERVICIOS</v>
          </cell>
          <cell r="AG318" t="str">
            <v>DIRECCION DE ASEO Y APROVECHAMIENTO</v>
          </cell>
        </row>
        <row r="319">
          <cell r="C319">
            <v>85450134</v>
          </cell>
          <cell r="D319" t="str">
            <v>ARDILA</v>
          </cell>
          <cell r="E319" t="str">
            <v>DE</v>
          </cell>
          <cell r="F319" t="str">
            <v>AGUAS</v>
          </cell>
          <cell r="G319" t="str">
            <v>WILSON</v>
          </cell>
          <cell r="H319" t="str">
            <v>AGUAS WILSON ARDILA DE</v>
          </cell>
          <cell r="I319"/>
          <cell r="J319">
            <v>3012483714</v>
          </cell>
          <cell r="K319" t="str">
            <v>wilsonardilahenriquez@gmail.com</v>
          </cell>
          <cell r="L319" t="str">
            <v>MANZANA 9 CASA 5 CIUDADELA 29 DE JULIO</v>
          </cell>
          <cell r="M319" t="str">
            <v>TECNICO ADMINISTRATIVO</v>
          </cell>
          <cell r="N319" t="str">
            <v>02</v>
          </cell>
          <cell r="O319">
            <v>367</v>
          </cell>
          <cell r="P319">
            <v>2487143</v>
          </cell>
          <cell r="Q319"/>
          <cell r="R319" t="str">
            <v>116080208907</v>
          </cell>
          <cell r="S319" t="str">
            <v>AHORROS</v>
          </cell>
          <cell r="T319" t="str">
            <v>Davivienda</v>
          </cell>
          <cell r="U319" t="str">
            <v>.522</v>
          </cell>
          <cell r="V319" t="str">
            <v xml:space="preserve">NUEVA E.P.S </v>
          </cell>
          <cell r="W319" t="str">
            <v>SURA</v>
          </cell>
          <cell r="X319" t="str">
            <v>COLPENSIONES</v>
          </cell>
          <cell r="Y319" t="str">
            <v>CAJAMAG</v>
          </cell>
          <cell r="Z319" t="str">
            <v>PROTECCION</v>
          </cell>
          <cell r="AA319">
            <v>44075</v>
          </cell>
          <cell r="AB319">
            <v>44377</v>
          </cell>
          <cell r="AC319">
            <v>-98</v>
          </cell>
          <cell r="AD319" t="str">
            <v>ACUEDUCTO Y ALC</v>
          </cell>
          <cell r="AE319" t="str">
            <v>TRABAJADOR OFICIAL</v>
          </cell>
          <cell r="AF319" t="str">
            <v>SUBGERENCIA PROYECTOS Y SOSTENIBILIDAD</v>
          </cell>
          <cell r="AG319" t="str">
            <v>N-A</v>
          </cell>
        </row>
        <row r="320">
          <cell r="C320">
            <v>7631448</v>
          </cell>
          <cell r="D320" t="str">
            <v>YANES</v>
          </cell>
          <cell r="E320" t="str">
            <v>ARZUZA</v>
          </cell>
          <cell r="F320" t="str">
            <v>ADRIAN</v>
          </cell>
          <cell r="G320" t="str">
            <v>DE JESUS</v>
          </cell>
          <cell r="H320" t="str">
            <v>ADRIAN DE JESUS YANES ARZUZA</v>
          </cell>
          <cell r="I320"/>
          <cell r="J320">
            <v>3114148095</v>
          </cell>
          <cell r="K320" t="str">
            <v>adrian56x65@hotmail.com</v>
          </cell>
          <cell r="L320" t="str">
            <v>MZA 22 CASA 12 CIUDADELA 29 DE JULIO</v>
          </cell>
          <cell r="M320" t="str">
            <v>OPERARIO- (LECTURA Y REPARTO)</v>
          </cell>
          <cell r="N320" t="str">
            <v>01</v>
          </cell>
          <cell r="O320">
            <v>487</v>
          </cell>
          <cell r="P320">
            <v>1150932</v>
          </cell>
          <cell r="Q320"/>
          <cell r="R320">
            <v>439203670</v>
          </cell>
          <cell r="S320" t="str">
            <v>AHORROS</v>
          </cell>
          <cell r="T320" t="str">
            <v>Banco de Bogotá</v>
          </cell>
          <cell r="U320" t="str">
            <v>4.35</v>
          </cell>
          <cell r="V320" t="str">
            <v xml:space="preserve">NUEVA E.P.S </v>
          </cell>
          <cell r="W320" t="str">
            <v>SURA</v>
          </cell>
          <cell r="X320" t="str">
            <v>COLPENSIONES</v>
          </cell>
          <cell r="Y320" t="str">
            <v>CAJAMAG</v>
          </cell>
          <cell r="Z320" t="str">
            <v>PROTECCION</v>
          </cell>
          <cell r="AA320">
            <v>44075</v>
          </cell>
          <cell r="AB320">
            <v>44377</v>
          </cell>
          <cell r="AC320">
            <v>-98</v>
          </cell>
          <cell r="AD320" t="str">
            <v>ACUEDUCTO Y ALC</v>
          </cell>
          <cell r="AE320" t="str">
            <v>TRABAJADOR OFICIAL</v>
          </cell>
          <cell r="AF320" t="str">
            <v>SUBGERENCIA GESTION COMERCIAL Y SERVICIO AL CIUDADANO</v>
          </cell>
          <cell r="AG320" t="str">
            <v>N-A</v>
          </cell>
        </row>
        <row r="321">
          <cell r="C321">
            <v>85469494</v>
          </cell>
          <cell r="D321" t="str">
            <v>MARTINEZ</v>
          </cell>
          <cell r="E321" t="str">
            <v>CARDONA</v>
          </cell>
          <cell r="F321" t="str">
            <v>ADOLFO</v>
          </cell>
          <cell r="G321" t="str">
            <v>RAFAEL</v>
          </cell>
          <cell r="H321" t="str">
            <v>ADOLFO RAFAEL MARTINEZ CARDONA</v>
          </cell>
          <cell r="I321"/>
          <cell r="J321">
            <v>3205543477</v>
          </cell>
          <cell r="K321" t="str">
            <v>adolfomartinez197403@gmail.com</v>
          </cell>
          <cell r="L321" t="str">
            <v>MZN A3 CASA 20 CURINCA</v>
          </cell>
          <cell r="M321" t="str">
            <v>OPERARIO- CAPTACION</v>
          </cell>
          <cell r="N321" t="str">
            <v>01</v>
          </cell>
          <cell r="O321">
            <v>487</v>
          </cell>
          <cell r="P321">
            <v>1150932</v>
          </cell>
          <cell r="Q321"/>
          <cell r="R321" t="str">
            <v>117370078158</v>
          </cell>
          <cell r="S321" t="str">
            <v>AHORROS</v>
          </cell>
          <cell r="T321" t="str">
            <v>Davivienda</v>
          </cell>
          <cell r="U321" t="str">
            <v>4.35</v>
          </cell>
          <cell r="V321" t="str">
            <v>SALUD TOTAL</v>
          </cell>
          <cell r="W321" t="str">
            <v>SURA</v>
          </cell>
          <cell r="X321" t="str">
            <v>PROTECCION</v>
          </cell>
          <cell r="Y321" t="str">
            <v>CAJAMAG</v>
          </cell>
          <cell r="Z321" t="str">
            <v>PROTECCION</v>
          </cell>
          <cell r="AA321">
            <v>44075</v>
          </cell>
          <cell r="AB321">
            <v>44377</v>
          </cell>
          <cell r="AC321">
            <v>-98</v>
          </cell>
          <cell r="AD321" t="str">
            <v>ACUEDUCTO Y ALC</v>
          </cell>
          <cell r="AE321" t="str">
            <v>TRABAJADOR OFICIAL</v>
          </cell>
          <cell r="AF321" t="str">
            <v xml:space="preserve">SUBGERENCIA ACUEDUCTO Y ALCANTARILLADO </v>
          </cell>
          <cell r="AG321" t="str">
            <v>DIRECCION DE OPERACIONES</v>
          </cell>
        </row>
        <row r="322">
          <cell r="C322">
            <v>12557564</v>
          </cell>
          <cell r="D322" t="str">
            <v>DE HORTA</v>
          </cell>
          <cell r="E322" t="str">
            <v>CHARRIS</v>
          </cell>
          <cell r="F322" t="str">
            <v>ADAN</v>
          </cell>
          <cell r="G322" t="str">
            <v>JESUS</v>
          </cell>
          <cell r="H322" t="str">
            <v>ADAN JESUS DE HORTA CHARRIS</v>
          </cell>
          <cell r="I322"/>
          <cell r="J322">
            <v>3142521567</v>
          </cell>
          <cell r="K322" t="str">
            <v>adandehorta@gmail.com</v>
          </cell>
          <cell r="L322" t="str">
            <v>CALLE 7 CRA. 9 # 9-20 GAIRA</v>
          </cell>
          <cell r="M322" t="str">
            <v>OPERARIO- CAPTACION</v>
          </cell>
          <cell r="N322" t="str">
            <v>01</v>
          </cell>
          <cell r="O322">
            <v>487</v>
          </cell>
          <cell r="P322">
            <v>1150932</v>
          </cell>
          <cell r="Q322"/>
          <cell r="R322" t="str">
            <v>0570116570012744</v>
          </cell>
          <cell r="S322" t="str">
            <v>AHORROS</v>
          </cell>
          <cell r="T322" t="str">
            <v>Davivienda</v>
          </cell>
          <cell r="U322" t="str">
            <v>4.35</v>
          </cell>
          <cell r="V322" t="str">
            <v xml:space="preserve">NUEVA E.P.S </v>
          </cell>
          <cell r="W322" t="str">
            <v>SURA</v>
          </cell>
          <cell r="X322" t="str">
            <v>COLPENSIONES</v>
          </cell>
          <cell r="Y322" t="str">
            <v>CAJAMAG</v>
          </cell>
          <cell r="Z322" t="str">
            <v>PROTECCION</v>
          </cell>
          <cell r="AA322">
            <v>44075</v>
          </cell>
          <cell r="AB322">
            <v>44377</v>
          </cell>
          <cell r="AC322">
            <v>-98</v>
          </cell>
          <cell r="AD322" t="str">
            <v>ACUEDUCTO Y ALC</v>
          </cell>
          <cell r="AE322" t="str">
            <v>TRABAJADOR OFICIAL</v>
          </cell>
          <cell r="AF322" t="str">
            <v xml:space="preserve">SUBGERENCIA ACUEDUCTO Y ALCANTARILLADO </v>
          </cell>
          <cell r="AG322" t="str">
            <v>DIRECCION DE OPERACIONES</v>
          </cell>
        </row>
        <row r="323">
          <cell r="C323">
            <v>1124020291</v>
          </cell>
          <cell r="D323" t="str">
            <v>ARGUELLO</v>
          </cell>
          <cell r="E323" t="str">
            <v>PACHECO</v>
          </cell>
          <cell r="F323" t="str">
            <v>ABNER</v>
          </cell>
          <cell r="G323" t="str">
            <v>FARID</v>
          </cell>
          <cell r="H323" t="str">
            <v>ABNER FARID ARGUELLO PACHECO</v>
          </cell>
          <cell r="I323"/>
          <cell r="J323">
            <v>3002311048</v>
          </cell>
          <cell r="K323" t="str">
            <v>abnerargu2014@gmail.com</v>
          </cell>
          <cell r="L323" t="str">
            <v>CARRERA 21A1 # 29F-17 APTO 202</v>
          </cell>
          <cell r="M323" t="str">
            <v>OPERARIO SUPERVISOR</v>
          </cell>
          <cell r="N323" t="str">
            <v>01</v>
          </cell>
          <cell r="O323">
            <v>487</v>
          </cell>
          <cell r="P323">
            <v>1795532</v>
          </cell>
          <cell r="Q323">
            <v>200000</v>
          </cell>
          <cell r="R323" t="str">
            <v>0550116800004883</v>
          </cell>
          <cell r="S323" t="str">
            <v>AHORROS</v>
          </cell>
          <cell r="T323" t="str">
            <v>Davivienda</v>
          </cell>
          <cell r="U323" t="str">
            <v>4.35</v>
          </cell>
          <cell r="V323" t="str">
            <v>SANITAS</v>
          </cell>
          <cell r="W323" t="str">
            <v>SURA</v>
          </cell>
          <cell r="X323" t="str">
            <v>PORVENIR</v>
          </cell>
          <cell r="Y323" t="str">
            <v>CAJAMAG</v>
          </cell>
          <cell r="Z323" t="str">
            <v>PROTECCION</v>
          </cell>
          <cell r="AA323">
            <v>44075</v>
          </cell>
          <cell r="AB323">
            <v>44377</v>
          </cell>
          <cell r="AC323">
            <v>-98</v>
          </cell>
          <cell r="AD323" t="str">
            <v>ACUEDUCTO Y ALC</v>
          </cell>
          <cell r="AE323" t="str">
            <v>TRABAJADOR OFICIAL</v>
          </cell>
          <cell r="AF323" t="str">
            <v>SUBGERENCIA GESTION COMERCIAL Y SERVICIO AL CIUDADANO</v>
          </cell>
          <cell r="AG323" t="str">
            <v>N-A</v>
          </cell>
        </row>
        <row r="324">
          <cell r="C324">
            <v>1083049895</v>
          </cell>
          <cell r="D324" t="str">
            <v>MERCADO</v>
          </cell>
          <cell r="E324" t="str">
            <v>RIVERA</v>
          </cell>
          <cell r="F324" t="str">
            <v>ABIGAIL</v>
          </cell>
          <cell r="G324" t="str">
            <v>ESTHER</v>
          </cell>
          <cell r="H324" t="str">
            <v>ABIGAIL ESTHER MERCADO RIVERA</v>
          </cell>
          <cell r="I324"/>
          <cell r="J324">
            <v>3022355279</v>
          </cell>
          <cell r="K324" t="str">
            <v>abigailmercado2805@gmail.com</v>
          </cell>
          <cell r="L324" t="str">
            <v>CALLE 24 No 25-66 VILLA DEL RIO</v>
          </cell>
          <cell r="M324" t="str">
            <v>TECNICO ADMINISTRATIVO</v>
          </cell>
          <cell r="N324" t="str">
            <v>02</v>
          </cell>
          <cell r="O324">
            <v>367</v>
          </cell>
          <cell r="P324">
            <v>2487143</v>
          </cell>
          <cell r="Q324"/>
          <cell r="R324" t="str">
            <v>255146805</v>
          </cell>
          <cell r="S324" t="str">
            <v>AHORROS</v>
          </cell>
          <cell r="T324" t="str">
            <v>BBVA</v>
          </cell>
          <cell r="U324" t="str">
            <v>4.35</v>
          </cell>
          <cell r="V324" t="str">
            <v>SALUD TOTAL</v>
          </cell>
          <cell r="W324" t="str">
            <v>SURA</v>
          </cell>
          <cell r="X324" t="str">
            <v>COLPENSIONES</v>
          </cell>
          <cell r="Y324" t="str">
            <v>CAJAMAG</v>
          </cell>
          <cell r="Z324" t="str">
            <v>PROTECCION</v>
          </cell>
          <cell r="AA324">
            <v>44075</v>
          </cell>
          <cell r="AB324">
            <v>44377</v>
          </cell>
          <cell r="AC324">
            <v>-98</v>
          </cell>
          <cell r="AD324" t="str">
            <v>ACUEDUCTO Y ALC</v>
          </cell>
          <cell r="AE324" t="str">
            <v>TRABAJADOR OFICIAL</v>
          </cell>
          <cell r="AF324" t="str">
            <v>SUBGERENCIA GESTION COMERCIAL Y SERVICIO AL CIUDADANO</v>
          </cell>
          <cell r="AG324" t="str">
            <v>N-A</v>
          </cell>
        </row>
        <row r="325">
          <cell r="C325">
            <v>85468918</v>
          </cell>
          <cell r="D325" t="str">
            <v>DE LA HOZ</v>
          </cell>
          <cell r="E325" t="str">
            <v>GOMEZ</v>
          </cell>
          <cell r="F325" t="str">
            <v>ABELARDO</v>
          </cell>
          <cell r="G325" t="str">
            <v>DE JESUS</v>
          </cell>
          <cell r="H325" t="str">
            <v>ABELARDO DE JESUS DE LA HOZ GOMEZ</v>
          </cell>
          <cell r="I325"/>
          <cell r="J325">
            <v>3152371830</v>
          </cell>
          <cell r="K325" t="str">
            <v>adalbelardodelahozgomez@hotmail.com</v>
          </cell>
          <cell r="L325" t="str">
            <v>CARRERA27# 22-45 VILLA DEL RIO</v>
          </cell>
          <cell r="M325" t="str">
            <v>TECNICO OPERATIVO</v>
          </cell>
          <cell r="N325" t="str">
            <v>01</v>
          </cell>
          <cell r="O325">
            <v>314</v>
          </cell>
          <cell r="P325">
            <v>1849846</v>
          </cell>
          <cell r="Q325">
            <v>200000</v>
          </cell>
          <cell r="R325" t="str">
            <v>45030817162</v>
          </cell>
          <cell r="S325" t="str">
            <v>AHORROS</v>
          </cell>
          <cell r="T325" t="str">
            <v>BANCOLOMBIA</v>
          </cell>
          <cell r="U325" t="str">
            <v>4.35</v>
          </cell>
          <cell r="V325" t="str">
            <v xml:space="preserve">NUEVA E.P.S </v>
          </cell>
          <cell r="W325" t="str">
            <v>SURA</v>
          </cell>
          <cell r="X325" t="str">
            <v>COLPENSIONES</v>
          </cell>
          <cell r="Y325" t="str">
            <v>CAJAMAG</v>
          </cell>
          <cell r="Z325" t="str">
            <v>PROTECCION</v>
          </cell>
          <cell r="AA325">
            <v>44075</v>
          </cell>
          <cell r="AB325">
            <v>44377</v>
          </cell>
          <cell r="AC325">
            <v>-98</v>
          </cell>
          <cell r="AD325" t="str">
            <v>ACUEDUCTO Y ALC</v>
          </cell>
          <cell r="AE325" t="str">
            <v>TRABAJADOR OFICIAL</v>
          </cell>
          <cell r="AF325" t="str">
            <v xml:space="preserve">SUBGERENCIA ACUEDUCTO Y ALCANTARILLADO </v>
          </cell>
          <cell r="AG325" t="str">
            <v>DIRECCION DE ACUEDUCTO</v>
          </cell>
        </row>
        <row r="326">
          <cell r="C326">
            <v>1129581421</v>
          </cell>
          <cell r="D326" t="str">
            <v>BELTRAN</v>
          </cell>
          <cell r="E326" t="str">
            <v>BELTRAN</v>
          </cell>
          <cell r="F326" t="str">
            <v>ERIK</v>
          </cell>
          <cell r="G326" t="str">
            <v>MANUEL</v>
          </cell>
          <cell r="H326" t="str">
            <v>ERIK MANUEL BELTRAN BELTRAN</v>
          </cell>
          <cell r="I326"/>
          <cell r="J326">
            <v>3136399934</v>
          </cell>
          <cell r="K326" t="str">
            <v>ingerikbeltran@hotmail.com</v>
          </cell>
          <cell r="L326" t="str">
            <v>TORRES DE MAYORCA TORRE 4 APTO 302</v>
          </cell>
          <cell r="M326" t="str">
            <v>PROFESIONAL UNIVERSITARIO</v>
          </cell>
          <cell r="N326" t="str">
            <v>01</v>
          </cell>
          <cell r="O326">
            <v>219</v>
          </cell>
          <cell r="P326">
            <v>2647587</v>
          </cell>
          <cell r="Q326">
            <v>200000</v>
          </cell>
          <cell r="R326" t="str">
            <v>77966363943</v>
          </cell>
          <cell r="S326" t="str">
            <v>AHORROS</v>
          </cell>
          <cell r="T326" t="str">
            <v>BANCOLOMBIA</v>
          </cell>
          <cell r="U326" t="str">
            <v>4.35</v>
          </cell>
          <cell r="V326" t="str">
            <v>SALUD TOTAL</v>
          </cell>
          <cell r="W326" t="str">
            <v>SURA</v>
          </cell>
          <cell r="X326" t="str">
            <v>PROTECCION</v>
          </cell>
          <cell r="Y326" t="str">
            <v>CAJAMAG</v>
          </cell>
          <cell r="Z326" t="str">
            <v>PROTECCION</v>
          </cell>
          <cell r="AA326">
            <v>44075</v>
          </cell>
          <cell r="AB326">
            <v>44377</v>
          </cell>
          <cell r="AC326">
            <v>-98</v>
          </cell>
          <cell r="AD326" t="str">
            <v>CENTRAL</v>
          </cell>
          <cell r="AE326" t="str">
            <v>TRABAJADOR OFICIAL</v>
          </cell>
          <cell r="AF326" t="str">
            <v>SUBGERENCIA OPERACIÓN DE OTROS SERVICIOS</v>
          </cell>
          <cell r="AG326" t="str">
            <v>DIRECCION ACTIVIDADES COMPLEMENTARIAS Y SERVICIOS NO REGULADOS</v>
          </cell>
        </row>
        <row r="327">
          <cell r="C327">
            <v>1004345536</v>
          </cell>
          <cell r="D327" t="str">
            <v>MORON</v>
          </cell>
          <cell r="E327" t="str">
            <v>CARVAJAL</v>
          </cell>
          <cell r="F327" t="str">
            <v>MILLER</v>
          </cell>
          <cell r="G327" t="str">
            <v>DAMIAN</v>
          </cell>
          <cell r="H327" t="str">
            <v>MILLER MORON CARVAJAL</v>
          </cell>
          <cell r="I327"/>
          <cell r="J327">
            <v>3006265554</v>
          </cell>
          <cell r="K327" t="str">
            <v>miller.moron2017@gmail.com</v>
          </cell>
          <cell r="L327" t="str">
            <v>CALLE 37 KRA 17 NO 17-27 MARIA EUGENIA</v>
          </cell>
          <cell r="M327" t="str">
            <v>ASISTENCIAL ADMINISTRATIVO</v>
          </cell>
          <cell r="N327" t="str">
            <v>01</v>
          </cell>
          <cell r="O327">
            <v>407</v>
          </cell>
          <cell r="P327">
            <v>1150932</v>
          </cell>
          <cell r="Q327"/>
          <cell r="R327" t="str">
            <v>77994364033</v>
          </cell>
          <cell r="S327" t="str">
            <v>AHORROS</v>
          </cell>
          <cell r="T327" t="str">
            <v>BANCOLOMBIA</v>
          </cell>
          <cell r="U327" t="str">
            <v>2.436</v>
          </cell>
          <cell r="V327" t="str">
            <v xml:space="preserve">NUEVA E.P.S </v>
          </cell>
          <cell r="W327" t="str">
            <v>SURA</v>
          </cell>
          <cell r="X327" t="str">
            <v>PROTECCION</v>
          </cell>
          <cell r="Y327" t="str">
            <v>CAJAMAG</v>
          </cell>
          <cell r="Z327" t="str">
            <v>PROTECCION</v>
          </cell>
          <cell r="AA327">
            <v>44084</v>
          </cell>
          <cell r="AB327"/>
          <cell r="AC327">
            <v>-44475</v>
          </cell>
          <cell r="AD327" t="str">
            <v>CENTRAL</v>
          </cell>
          <cell r="AE327" t="str">
            <v>TRABAJADOR OFICIAL</v>
          </cell>
          <cell r="AF327" t="str">
            <v>SUBGERENCIA CORPORATIVA</v>
          </cell>
          <cell r="AG327" t="str">
            <v>DIRECCION DE CAPITAL HUMANO</v>
          </cell>
        </row>
        <row r="328">
          <cell r="C328">
            <v>79526160</v>
          </cell>
          <cell r="D328" t="str">
            <v>MEDELLIN</v>
          </cell>
          <cell r="E328" t="str">
            <v>MORA</v>
          </cell>
          <cell r="F328" t="str">
            <v>JUAN</v>
          </cell>
          <cell r="G328" t="str">
            <v>MANUEL</v>
          </cell>
          <cell r="H328" t="str">
            <v>JUAN MANUEL MEDELLIN MORA</v>
          </cell>
          <cell r="I328"/>
          <cell r="J328">
            <v>3017985367</v>
          </cell>
          <cell r="K328" t="str">
            <v>j3m@hotmail.com</v>
          </cell>
          <cell r="L328" t="str">
            <v>CALLE 17 NO. 2-63 RODADERO</v>
          </cell>
          <cell r="M328" t="str">
            <v>PROFESIONAL UNIVERSITARIO</v>
          </cell>
          <cell r="N328" t="str">
            <v>02</v>
          </cell>
          <cell r="O328">
            <v>219</v>
          </cell>
          <cell r="P328">
            <v>3475432</v>
          </cell>
          <cell r="Q328"/>
          <cell r="R328" t="str">
            <v>0550117000019499</v>
          </cell>
          <cell r="S328" t="str">
            <v>AHORROS</v>
          </cell>
          <cell r="T328" t="str">
            <v>Davivienda</v>
          </cell>
          <cell r="U328" t="str">
            <v>4.35</v>
          </cell>
          <cell r="V328" t="str">
            <v>SANITAS</v>
          </cell>
          <cell r="W328" t="str">
            <v>SURA</v>
          </cell>
          <cell r="X328" t="str">
            <v>COLPENSIONES</v>
          </cell>
          <cell r="Y328" t="str">
            <v>CAJAMAG</v>
          </cell>
          <cell r="Z328" t="str">
            <v>PROTECCION</v>
          </cell>
          <cell r="AA328">
            <v>44086</v>
          </cell>
          <cell r="AB328"/>
          <cell r="AC328">
            <v>-44475</v>
          </cell>
          <cell r="AD328" t="str">
            <v>ACUEDUCTO Y ALC</v>
          </cell>
          <cell r="AE328" t="str">
            <v>TRABAJADOR OFICIAL</v>
          </cell>
          <cell r="AF328" t="str">
            <v>SUBGERENCIA PROYECTOS Y SOSTENIBILIDAD</v>
          </cell>
          <cell r="AG328" t="str">
            <v>N-A</v>
          </cell>
        </row>
        <row r="329">
          <cell r="C329">
            <v>4981163</v>
          </cell>
          <cell r="D329" t="str">
            <v>SALGADO</v>
          </cell>
          <cell r="E329" t="str">
            <v>PEREZ</v>
          </cell>
          <cell r="F329" t="str">
            <v>JUAN</v>
          </cell>
          <cell r="G329" t="str">
            <v>CARLOS</v>
          </cell>
          <cell r="H329" t="str">
            <v>JUAN CARLOS SALGADO PEREZ</v>
          </cell>
          <cell r="I329"/>
          <cell r="J329">
            <v>3008156067</v>
          </cell>
          <cell r="K329" t="str">
            <v>juanka.salgado.perez@gmail.com</v>
          </cell>
          <cell r="L329" t="str">
            <v>MANZANA 1 CASA 9 URB.CANARIAS</v>
          </cell>
          <cell r="M329" t="str">
            <v>PROFESIONAL ESPECIALIZADO</v>
          </cell>
          <cell r="N329" t="str">
            <v>04</v>
          </cell>
          <cell r="O329">
            <v>222</v>
          </cell>
          <cell r="P329">
            <v>5250326</v>
          </cell>
          <cell r="Q329"/>
          <cell r="R329" t="str">
            <v>45015418804</v>
          </cell>
          <cell r="S329" t="str">
            <v>AHORROS</v>
          </cell>
          <cell r="T329" t="str">
            <v>BANCOLOMBIA</v>
          </cell>
          <cell r="U329" t="str">
            <v>4.35</v>
          </cell>
          <cell r="V329" t="str">
            <v>SANITAS</v>
          </cell>
          <cell r="W329" t="str">
            <v>SURA</v>
          </cell>
          <cell r="X329" t="str">
            <v>PROTECCION</v>
          </cell>
          <cell r="Y329" t="str">
            <v>CAJAMAG</v>
          </cell>
          <cell r="Z329" t="str">
            <v>PROTECCION</v>
          </cell>
          <cell r="AA329">
            <v>44088</v>
          </cell>
          <cell r="AB329"/>
          <cell r="AC329">
            <v>-44475</v>
          </cell>
          <cell r="AD329" t="str">
            <v>ACUEDUCTO Y ALC</v>
          </cell>
          <cell r="AE329" t="str">
            <v>TRABAJADOR OFICIAL</v>
          </cell>
          <cell r="AF329" t="str">
            <v>SUBGERENCIA PROYECTOS Y SOSTENIBILIDAD</v>
          </cell>
          <cell r="AG329" t="str">
            <v>N-A</v>
          </cell>
        </row>
        <row r="330">
          <cell r="C330">
            <v>620245</v>
          </cell>
          <cell r="D330" t="str">
            <v>ROMERO</v>
          </cell>
          <cell r="E330" t="str">
            <v>VILLEGAS</v>
          </cell>
          <cell r="F330" t="str">
            <v>ROBERTO</v>
          </cell>
          <cell r="G330" t="str">
            <v>RAFAEL</v>
          </cell>
          <cell r="H330" t="str">
            <v>ROBERTO RAFAEL ROMERO VILLEGAS</v>
          </cell>
          <cell r="I330"/>
          <cell r="J330">
            <v>3152162413</v>
          </cell>
          <cell r="K330" t="str">
            <v>siempreermismo@gmail.com</v>
          </cell>
          <cell r="L330" t="str">
            <v>CARRERA 59 A NUMERO 58-171 DIVINO NIÑO 2</v>
          </cell>
          <cell r="M330" t="str">
            <v>OPERARIO REDES (AYUDANTES)</v>
          </cell>
          <cell r="N330" t="str">
            <v>01</v>
          </cell>
          <cell r="O330">
            <v>487</v>
          </cell>
          <cell r="P330">
            <v>1150932</v>
          </cell>
          <cell r="Q330"/>
          <cell r="R330" t="str">
            <v>0550116800017240</v>
          </cell>
          <cell r="S330" t="str">
            <v>AHORROS</v>
          </cell>
          <cell r="T330" t="str">
            <v>Davivienda</v>
          </cell>
          <cell r="U330" t="str">
            <v>4.35</v>
          </cell>
          <cell r="V330" t="str">
            <v>EPS COOSALUD</v>
          </cell>
          <cell r="W330" t="str">
            <v>SURA</v>
          </cell>
          <cell r="X330" t="str">
            <v>PORVENIR</v>
          </cell>
          <cell r="Y330" t="str">
            <v>CAJAMAG</v>
          </cell>
          <cell r="Z330" t="str">
            <v>PROTECCION</v>
          </cell>
          <cell r="AA330">
            <v>44089</v>
          </cell>
          <cell r="AB330"/>
          <cell r="AC330">
            <v>-44475</v>
          </cell>
          <cell r="AD330" t="str">
            <v>ACUEDUCTO Y ALC</v>
          </cell>
          <cell r="AE330" t="str">
            <v>TRABAJADOR OFICIAL</v>
          </cell>
          <cell r="AF330" t="str">
            <v xml:space="preserve">SUBGERENCIA ACUEDUCTO Y ALCANTARILLADO </v>
          </cell>
          <cell r="AG330" t="str">
            <v>DIRECCION DE OPERACIONES</v>
          </cell>
        </row>
        <row r="331">
          <cell r="C331">
            <v>1082861895</v>
          </cell>
          <cell r="D331" t="str">
            <v>CORREA</v>
          </cell>
          <cell r="E331" t="str">
            <v>SANJUAN</v>
          </cell>
          <cell r="F331" t="str">
            <v>RAUL</v>
          </cell>
          <cell r="G331" t="str">
            <v>FRANCISCO</v>
          </cell>
          <cell r="H331" t="str">
            <v>RAUL FRANCISCO CORREA SANJUAN</v>
          </cell>
          <cell r="I331"/>
          <cell r="J331">
            <v>3159281264</v>
          </cell>
          <cell r="K331" t="str">
            <v>raulfcorrea9@gmail.com</v>
          </cell>
          <cell r="L331" t="str">
            <v>MANZANA 3 CASA 7 MINUTO DE DIOS</v>
          </cell>
          <cell r="M331" t="str">
            <v>PROFESIONAL UNIVERSITARIO</v>
          </cell>
          <cell r="N331" t="str">
            <v>02</v>
          </cell>
          <cell r="O331">
            <v>219</v>
          </cell>
          <cell r="P331">
            <v>3475432</v>
          </cell>
          <cell r="Q331"/>
          <cell r="R331" t="str">
            <v>518368337</v>
          </cell>
          <cell r="S331" t="str">
            <v>AHORROS</v>
          </cell>
          <cell r="T331" t="str">
            <v>BBVA</v>
          </cell>
          <cell r="U331" t="str">
            <v>.522</v>
          </cell>
          <cell r="V331" t="str">
            <v>SALUD TOTAL</v>
          </cell>
          <cell r="W331" t="str">
            <v>SURA</v>
          </cell>
          <cell r="X331" t="str">
            <v>COLPENSIONES</v>
          </cell>
          <cell r="Y331" t="str">
            <v>CAJAMAG</v>
          </cell>
          <cell r="Z331" t="str">
            <v>PROTECCION</v>
          </cell>
          <cell r="AA331">
            <v>44089</v>
          </cell>
          <cell r="AB331"/>
          <cell r="AC331">
            <v>-44475</v>
          </cell>
          <cell r="AD331" t="str">
            <v>ACUEDUCTO Y ALC</v>
          </cell>
          <cell r="AE331" t="str">
            <v>TRABAJADOR OFICIAL</v>
          </cell>
          <cell r="AF331" t="str">
            <v>OFICINA DE ASUNTOS JURIDICOS Y CONTRATACION</v>
          </cell>
          <cell r="AG331" t="str">
            <v>N-A</v>
          </cell>
        </row>
        <row r="332">
          <cell r="C332">
            <v>1084739046</v>
          </cell>
          <cell r="D332" t="str">
            <v>DIAZ</v>
          </cell>
          <cell r="E332" t="str">
            <v>DACONTE</v>
          </cell>
          <cell r="F332" t="str">
            <v>PEDRO</v>
          </cell>
          <cell r="G332" t="str">
            <v>ANTONIO</v>
          </cell>
          <cell r="H332" t="str">
            <v>PEDRO ANTONIO DIAZ DACONTE</v>
          </cell>
          <cell r="I332"/>
          <cell r="J332">
            <v>3043272124</v>
          </cell>
          <cell r="K332" t="str">
            <v>pdaconte@hotmail.com</v>
          </cell>
          <cell r="L332" t="str">
            <v>CALLE 61 NUMERO 43-14 APTO202</v>
          </cell>
          <cell r="M332" t="str">
            <v>PROFESIONAL UNIVERSITARIO</v>
          </cell>
          <cell r="N332" t="str">
            <v>03</v>
          </cell>
          <cell r="O332">
            <v>222</v>
          </cell>
          <cell r="P332">
            <v>4236928</v>
          </cell>
          <cell r="Q332"/>
          <cell r="R332" t="str">
            <v>08381602452</v>
          </cell>
          <cell r="S332" t="str">
            <v>AHORROS</v>
          </cell>
          <cell r="T332" t="str">
            <v>BANCOLOMBIA</v>
          </cell>
          <cell r="U332" t="str">
            <v>.522</v>
          </cell>
          <cell r="V332" t="str">
            <v>SANITAS</v>
          </cell>
          <cell r="W332" t="str">
            <v>SURA</v>
          </cell>
          <cell r="X332" t="str">
            <v>PORVENIR</v>
          </cell>
          <cell r="Y332" t="str">
            <v>CAJAMAG</v>
          </cell>
          <cell r="Z332" t="str">
            <v>PROTECCION</v>
          </cell>
          <cell r="AA332">
            <v>44089</v>
          </cell>
          <cell r="AB332"/>
          <cell r="AC332">
            <v>-44475</v>
          </cell>
          <cell r="AD332" t="str">
            <v>CENTRAL</v>
          </cell>
          <cell r="AE332" t="str">
            <v>TRABAJADOR OFICIAL</v>
          </cell>
          <cell r="AF332" t="str">
            <v>SUBGERENCIA CORPORATIVA</v>
          </cell>
          <cell r="AG332" t="str">
            <v>N-A</v>
          </cell>
        </row>
        <row r="333">
          <cell r="C333">
            <v>1335281755</v>
          </cell>
          <cell r="D333" t="str">
            <v>MENDOZA</v>
          </cell>
          <cell r="E333" t="str">
            <v>RADA</v>
          </cell>
          <cell r="F333" t="str">
            <v>LUIS</v>
          </cell>
          <cell r="G333" t="str">
            <v>MIGUEL</v>
          </cell>
          <cell r="H333" t="str">
            <v>LUIS MIGUEL MENDOZA RADA</v>
          </cell>
          <cell r="I333"/>
          <cell r="J333">
            <v>3015517567</v>
          </cell>
          <cell r="K333" t="str">
            <v>luism1821@gmail.com</v>
          </cell>
          <cell r="L333" t="str">
            <v>CALLE 15 NUMERO 8-22 FUNDACION</v>
          </cell>
          <cell r="M333" t="str">
            <v>PROFESIONAL UNIVERSITARIO</v>
          </cell>
          <cell r="N333" t="str">
            <v>02</v>
          </cell>
          <cell r="O333">
            <v>219</v>
          </cell>
          <cell r="P333">
            <v>3475432</v>
          </cell>
          <cell r="Q333"/>
          <cell r="R333" t="str">
            <v>235151412</v>
          </cell>
          <cell r="S333" t="str">
            <v>AHORROS</v>
          </cell>
          <cell r="T333" t="str">
            <v>Banco de Bogotá</v>
          </cell>
          <cell r="U333" t="str">
            <v>4.35</v>
          </cell>
          <cell r="V333" t="str">
            <v xml:space="preserve">NUEVA E.P.S </v>
          </cell>
          <cell r="W333" t="str">
            <v>SURA</v>
          </cell>
          <cell r="X333" t="str">
            <v>PORVENIR</v>
          </cell>
          <cell r="Y333" t="str">
            <v>CAJAMAG</v>
          </cell>
          <cell r="Z333" t="str">
            <v>PROTECCION</v>
          </cell>
          <cell r="AA333">
            <v>44089</v>
          </cell>
          <cell r="AB333"/>
          <cell r="AC333">
            <v>-44475</v>
          </cell>
          <cell r="AD333" t="str">
            <v>ACUEDUCTO Y ALC</v>
          </cell>
          <cell r="AE333" t="str">
            <v>TRABAJADOR OFICIAL</v>
          </cell>
          <cell r="AF333" t="str">
            <v>OFICINA  ASESORA COMUNICACIONES</v>
          </cell>
          <cell r="AG333" t="str">
            <v>N-A</v>
          </cell>
        </row>
        <row r="334">
          <cell r="C334">
            <v>1082917319</v>
          </cell>
          <cell r="D334" t="str">
            <v>GARCIA</v>
          </cell>
          <cell r="E334" t="str">
            <v>QUINTERO</v>
          </cell>
          <cell r="F334" t="str">
            <v>LISET</v>
          </cell>
          <cell r="G334" t="str">
            <v>DAYANA</v>
          </cell>
          <cell r="H334" t="str">
            <v>LISET DAYANA GARCIA QUINTERO</v>
          </cell>
          <cell r="I334"/>
          <cell r="J334">
            <v>3015640696</v>
          </cell>
          <cell r="K334" t="str">
            <v>liset.garcia@essmar.gov.co</v>
          </cell>
          <cell r="L334" t="str">
            <v>CALLE 47 A CARRERA 31- 48 SANTA CRUZ TORRE 4 APTO-6-05</v>
          </cell>
          <cell r="M334" t="str">
            <v>PROFESIONAL UNIVERSITARIO</v>
          </cell>
          <cell r="N334" t="str">
            <v>01</v>
          </cell>
          <cell r="O334">
            <v>219</v>
          </cell>
          <cell r="P334">
            <v>2647587</v>
          </cell>
          <cell r="Q334"/>
          <cell r="R334" t="str">
            <v>007242020172</v>
          </cell>
          <cell r="S334" t="str">
            <v>AHORROS</v>
          </cell>
          <cell r="T334" t="str">
            <v>COLPATRIA</v>
          </cell>
          <cell r="U334" t="str">
            <v>.522</v>
          </cell>
          <cell r="V334" t="str">
            <v>SANITAS</v>
          </cell>
          <cell r="W334" t="str">
            <v>SURA</v>
          </cell>
          <cell r="X334" t="str">
            <v>PORVENIR</v>
          </cell>
          <cell r="Y334" t="str">
            <v>CAJAMAG</v>
          </cell>
          <cell r="Z334" t="str">
            <v>PROTECCION</v>
          </cell>
          <cell r="AA334">
            <v>44089</v>
          </cell>
          <cell r="AB334"/>
          <cell r="AC334">
            <v>-44475</v>
          </cell>
          <cell r="AD334" t="str">
            <v>ACUEDUCTO Y ALC</v>
          </cell>
          <cell r="AE334" t="str">
            <v>TRABAJADOR OFICIAL</v>
          </cell>
          <cell r="AF334" t="str">
            <v>SUBGERENCIA ACUEDUCTO Y ALCANTARILLADO</v>
          </cell>
          <cell r="AG334" t="str">
            <v>N-A</v>
          </cell>
        </row>
        <row r="335">
          <cell r="C335">
            <v>1082954064</v>
          </cell>
          <cell r="D335" t="str">
            <v>PERDOMO</v>
          </cell>
          <cell r="E335" t="str">
            <v>AYALA</v>
          </cell>
          <cell r="F335" t="str">
            <v>ILIANA</v>
          </cell>
          <cell r="G335" t="str">
            <v>MARGARITA</v>
          </cell>
          <cell r="H335" t="str">
            <v>ILIANA MARGARITA PERDOMO AYALA</v>
          </cell>
          <cell r="I335"/>
          <cell r="J335">
            <v>3046775595</v>
          </cell>
          <cell r="K335" t="str">
            <v>iliana.perdomo16@gmail.com</v>
          </cell>
          <cell r="L335" t="str">
            <v>CARRERA 7 NUMERO 4 106 PESCAITO</v>
          </cell>
          <cell r="M335" t="str">
            <v>TECNICO ADMINISTRATIVO</v>
          </cell>
          <cell r="N335" t="str">
            <v>01</v>
          </cell>
          <cell r="O335">
            <v>367</v>
          </cell>
          <cell r="P335">
            <v>1849846</v>
          </cell>
          <cell r="Q335"/>
          <cell r="R335">
            <v>91204272609</v>
          </cell>
          <cell r="S335" t="str">
            <v>AHORROS</v>
          </cell>
          <cell r="T335" t="str">
            <v>BANCOLOMBIA</v>
          </cell>
          <cell r="U335" t="str">
            <v>4.35</v>
          </cell>
          <cell r="V335" t="str">
            <v>EPS COOSALUD</v>
          </cell>
          <cell r="W335" t="str">
            <v>SURA</v>
          </cell>
          <cell r="X335" t="str">
            <v>PORVENIR</v>
          </cell>
          <cell r="Y335" t="str">
            <v>CAJAMAG</v>
          </cell>
          <cell r="Z335" t="str">
            <v>FONDO NACIONAL DEL AHORRO</v>
          </cell>
          <cell r="AA335">
            <v>44089</v>
          </cell>
          <cell r="AB335"/>
          <cell r="AC335">
            <v>-44475</v>
          </cell>
          <cell r="AD335" t="str">
            <v>ENERGIA Y ALUMBRADO</v>
          </cell>
          <cell r="AE335" t="str">
            <v>TRABAJADOR OFICIAL</v>
          </cell>
          <cell r="AF335" t="str">
            <v>OFICINA  ASESORA COMUNICACIONES</v>
          </cell>
          <cell r="AG335" t="str">
            <v>N-A</v>
          </cell>
        </row>
        <row r="336">
          <cell r="C336">
            <v>1081808863</v>
          </cell>
          <cell r="D336" t="str">
            <v>RIVERA</v>
          </cell>
          <cell r="E336" t="str">
            <v>RADA</v>
          </cell>
          <cell r="F336" t="str">
            <v>TORIBIO</v>
          </cell>
          <cell r="G336" t="str">
            <v>JESUS</v>
          </cell>
          <cell r="H336" t="str">
            <v>TORIBIO JESUS RIVERA RADA</v>
          </cell>
          <cell r="I336"/>
          <cell r="J336">
            <v>3015880692</v>
          </cell>
          <cell r="K336" t="str">
            <v>riverathor26@gmail.com</v>
          </cell>
          <cell r="L336" t="str">
            <v>CALLE 29 J1 NUMERO 21 D-57 APTO 1 EL PIÑON</v>
          </cell>
          <cell r="M336" t="str">
            <v>PROFESIONAL UNIVERSITARIO</v>
          </cell>
          <cell r="N336" t="str">
            <v>02</v>
          </cell>
          <cell r="O336">
            <v>219</v>
          </cell>
          <cell r="P336">
            <v>3475432</v>
          </cell>
          <cell r="Q336"/>
          <cell r="R336">
            <v>78109978255</v>
          </cell>
          <cell r="S336" t="str">
            <v>AHORROS</v>
          </cell>
          <cell r="T336" t="str">
            <v>BANCOLOMBIA</v>
          </cell>
          <cell r="U336" t="str">
            <v>.522</v>
          </cell>
          <cell r="V336" t="str">
            <v>SANITAS</v>
          </cell>
          <cell r="W336" t="str">
            <v>SURA</v>
          </cell>
          <cell r="X336" t="str">
            <v>PORVENIR</v>
          </cell>
          <cell r="Y336" t="str">
            <v>CAJAMAG</v>
          </cell>
          <cell r="Z336" t="str">
            <v>PROTECCION</v>
          </cell>
          <cell r="AA336">
            <v>44105</v>
          </cell>
          <cell r="AB336"/>
          <cell r="AC336">
            <v>-44475</v>
          </cell>
          <cell r="AD336" t="str">
            <v>ACUEDUCTO Y ALC</v>
          </cell>
          <cell r="AE336" t="str">
            <v>TRABAJADOR OFICIAL</v>
          </cell>
          <cell r="AF336" t="str">
            <v>SUBGERENCIA GESTION COMERCIAL Y SERVICIO AL CIUDADANO</v>
          </cell>
          <cell r="AG336" t="str">
            <v>N-A</v>
          </cell>
        </row>
        <row r="337">
          <cell r="C337">
            <v>1082895413</v>
          </cell>
          <cell r="D337" t="str">
            <v>ROMERO</v>
          </cell>
          <cell r="E337" t="str">
            <v>GOMEZ</v>
          </cell>
          <cell r="F337" t="str">
            <v>SANDRA</v>
          </cell>
          <cell r="G337" t="str">
            <v>MILENA</v>
          </cell>
          <cell r="H337" t="str">
            <v>SANDRA MILENA ROMERO GOMEZ</v>
          </cell>
          <cell r="I337"/>
          <cell r="J337">
            <v>3022507475</v>
          </cell>
          <cell r="K337" t="str">
            <v>sandrargomez0113@gmail.com</v>
          </cell>
          <cell r="L337" t="str">
            <v>CARRERA 16C NUMERO 6A-27</v>
          </cell>
          <cell r="M337" t="str">
            <v>PROFESIONAL UNIVERSITARIO</v>
          </cell>
          <cell r="N337" t="str">
            <v>02</v>
          </cell>
          <cell r="O337">
            <v>219</v>
          </cell>
          <cell r="P337">
            <v>3475432</v>
          </cell>
          <cell r="Q337"/>
          <cell r="R337">
            <v>51600034484</v>
          </cell>
          <cell r="S337" t="str">
            <v>AHORROS</v>
          </cell>
          <cell r="T337" t="str">
            <v>BANCOLOMBIA</v>
          </cell>
          <cell r="U337" t="str">
            <v>.522</v>
          </cell>
          <cell r="V337" t="str">
            <v>SANITAS</v>
          </cell>
          <cell r="W337" t="str">
            <v>SURA</v>
          </cell>
          <cell r="X337" t="str">
            <v>COLPENSIONES</v>
          </cell>
          <cell r="Y337" t="str">
            <v>CAJAMAG</v>
          </cell>
          <cell r="Z337" t="str">
            <v>PROTECCION</v>
          </cell>
          <cell r="AA337">
            <v>44105</v>
          </cell>
          <cell r="AB337"/>
          <cell r="AC337">
            <v>-44475</v>
          </cell>
          <cell r="AD337" t="str">
            <v>CENTRAL</v>
          </cell>
          <cell r="AE337" t="str">
            <v>TRABAJADOR OFICIAL</v>
          </cell>
          <cell r="AF337" t="str">
            <v>OFICINA DE ASUNTOS JURIDICOS Y CONTRATACION</v>
          </cell>
          <cell r="AG337" t="str">
            <v>N-A</v>
          </cell>
        </row>
        <row r="338">
          <cell r="C338">
            <v>12550009</v>
          </cell>
          <cell r="D338" t="str">
            <v>GOMEZ</v>
          </cell>
          <cell r="E338" t="str">
            <v>BORNACHERA</v>
          </cell>
          <cell r="F338" t="str">
            <v>MANUEL</v>
          </cell>
          <cell r="G338" t="str">
            <v>SEGUNDO</v>
          </cell>
          <cell r="H338" t="str">
            <v>MANUEL SEGUNDO GOMEZ BORNACHERA</v>
          </cell>
          <cell r="I338"/>
          <cell r="J338">
            <v>3006295471</v>
          </cell>
          <cell r="K338" t="str">
            <v>ayigoma_12@hotmail.com</v>
          </cell>
          <cell r="L338" t="str">
            <v>MANZANA 98A CASA 1 EL PANDO</v>
          </cell>
          <cell r="M338" t="str">
            <v>OPERARIO ELECTROMECANICA (OFICIALES)</v>
          </cell>
          <cell r="N338" t="str">
            <v>02</v>
          </cell>
          <cell r="O338">
            <v>487</v>
          </cell>
          <cell r="P338">
            <v>1505801</v>
          </cell>
          <cell r="Q338"/>
          <cell r="R338">
            <v>341512135</v>
          </cell>
          <cell r="S338" t="str">
            <v>AHORROS</v>
          </cell>
          <cell r="T338" t="str">
            <v>Davivienda</v>
          </cell>
          <cell r="U338" t="str">
            <v>4.35</v>
          </cell>
          <cell r="V338" t="str">
            <v>ADRES-MIN002</v>
          </cell>
          <cell r="W338" t="str">
            <v>SURA</v>
          </cell>
          <cell r="X338" t="str">
            <v>SINAFP-SINAFP</v>
          </cell>
          <cell r="Y338" t="str">
            <v>CAJAMAG</v>
          </cell>
          <cell r="Z338" t="str">
            <v>PROTECCION</v>
          </cell>
          <cell r="AA338">
            <v>44105</v>
          </cell>
          <cell r="AB338"/>
          <cell r="AC338">
            <v>-44475</v>
          </cell>
          <cell r="AD338" t="str">
            <v>ACUEDUCTO Y ALC</v>
          </cell>
          <cell r="AE338" t="str">
            <v>TRABAJADOR OFICIAL</v>
          </cell>
          <cell r="AF338" t="str">
            <v>SUBGERENCIA ACUEDUCTO Y ALCANTARILLADO</v>
          </cell>
          <cell r="AG338" t="str">
            <v>DIRECCION DE OPERACIONES</v>
          </cell>
        </row>
        <row r="339">
          <cell r="C339">
            <v>85155448</v>
          </cell>
          <cell r="D339" t="str">
            <v>VILORIA</v>
          </cell>
          <cell r="E339" t="str">
            <v>GOMEZ</v>
          </cell>
          <cell r="F339" t="str">
            <v>LEONEL</v>
          </cell>
          <cell r="G339" t="str">
            <v>ALBERTO</v>
          </cell>
          <cell r="H339" t="str">
            <v>LEONEL ALBERTO VILORIA GOMEZ</v>
          </cell>
          <cell r="I339"/>
          <cell r="J339">
            <v>3002362428</v>
          </cell>
          <cell r="K339" t="str">
            <v>lviloriagomez@gmail.com</v>
          </cell>
          <cell r="L339" t="str">
            <v>CARRERA 3 A- NUMERO 27-15 RODADERO SUR</v>
          </cell>
          <cell r="M339" t="str">
            <v>PROFESIONAL UNIVERSITARIO</v>
          </cell>
          <cell r="N339" t="str">
            <v>01</v>
          </cell>
          <cell r="O339">
            <v>219</v>
          </cell>
          <cell r="P339">
            <v>2647587</v>
          </cell>
          <cell r="Q339"/>
          <cell r="R339">
            <v>221021645</v>
          </cell>
          <cell r="S339" t="str">
            <v>AHORROS</v>
          </cell>
          <cell r="T339" t="str">
            <v>Banco de Bogotá</v>
          </cell>
          <cell r="U339" t="str">
            <v>.522</v>
          </cell>
          <cell r="V339" t="str">
            <v>SANITAS</v>
          </cell>
          <cell r="W339" t="str">
            <v>SURA</v>
          </cell>
          <cell r="X339" t="str">
            <v>PROTECCION</v>
          </cell>
          <cell r="Y339" t="str">
            <v>CAJAMAG</v>
          </cell>
          <cell r="Z339" t="str">
            <v>PROTECCION</v>
          </cell>
          <cell r="AA339">
            <v>44105</v>
          </cell>
          <cell r="AB339"/>
          <cell r="AC339">
            <v>-44475</v>
          </cell>
          <cell r="AD339" t="str">
            <v>ACUEDUCTO Y ALC</v>
          </cell>
          <cell r="AE339" t="str">
            <v>TRABAJADOR OFICIAL</v>
          </cell>
          <cell r="AF339" t="str">
            <v>SUBGERENCIA GESTION COMERCIAL Y SERVICIO AL CIUDADANO</v>
          </cell>
          <cell r="AG339" t="str">
            <v>N-A</v>
          </cell>
        </row>
        <row r="340">
          <cell r="C340">
            <v>12636482</v>
          </cell>
          <cell r="D340" t="str">
            <v>FONTALVO</v>
          </cell>
          <cell r="E340" t="str">
            <v>NORIEGA</v>
          </cell>
          <cell r="F340" t="str">
            <v>JOSE</v>
          </cell>
          <cell r="G340" t="str">
            <v>ROBERTO</v>
          </cell>
          <cell r="H340" t="str">
            <v>JOSE ROBERTO FONTALVO NORIEGA</v>
          </cell>
          <cell r="I340"/>
          <cell r="J340">
            <v>3012903700</v>
          </cell>
          <cell r="K340" t="str">
            <v>elianacgh13@hotmail.com</v>
          </cell>
          <cell r="L340" t="str">
            <v>CALLE 26#18-23</v>
          </cell>
          <cell r="M340" t="str">
            <v>CONDUCTOR</v>
          </cell>
          <cell r="N340" t="str">
            <v>02</v>
          </cell>
          <cell r="O340">
            <v>487</v>
          </cell>
          <cell r="P340">
            <v>1505801</v>
          </cell>
          <cell r="Q340"/>
          <cell r="R340">
            <v>482913939710</v>
          </cell>
          <cell r="S340" t="str">
            <v>AHORROS</v>
          </cell>
          <cell r="T340" t="str">
            <v>BANCOLOMBIA</v>
          </cell>
          <cell r="U340" t="str">
            <v>4.35</v>
          </cell>
          <cell r="V340" t="str">
            <v>SALUD TOTAL</v>
          </cell>
          <cell r="W340" t="str">
            <v>SURA</v>
          </cell>
          <cell r="X340" t="str">
            <v>PORVENIR</v>
          </cell>
          <cell r="Y340" t="str">
            <v>CAJAMAG</v>
          </cell>
          <cell r="Z340" t="str">
            <v>PROTECCION</v>
          </cell>
          <cell r="AA340">
            <v>44105</v>
          </cell>
          <cell r="AB340"/>
          <cell r="AC340">
            <v>-44475</v>
          </cell>
          <cell r="AD340" t="str">
            <v>CENTRAL</v>
          </cell>
          <cell r="AE340" t="str">
            <v>TRABAJADOR OFICIAL</v>
          </cell>
          <cell r="AF340" t="str">
            <v>SUBGERENCIA OPERACIÓN DE OTROS SERVICIOS</v>
          </cell>
          <cell r="AG340" t="str">
            <v>DIRECCION DE ASEO Y APROVECHAMIENTO</v>
          </cell>
        </row>
        <row r="341">
          <cell r="C341">
            <v>1082241048</v>
          </cell>
          <cell r="D341" t="str">
            <v>PADILLA</v>
          </cell>
          <cell r="E341" t="str">
            <v>PUELLO</v>
          </cell>
          <cell r="F341" t="str">
            <v>JOSE</v>
          </cell>
          <cell r="G341" t="str">
            <v>LUIS</v>
          </cell>
          <cell r="H341" t="str">
            <v>JOSE LUIS PADILLA PUELLO</v>
          </cell>
          <cell r="I341"/>
          <cell r="J341">
            <v>3012065016</v>
          </cell>
          <cell r="K341" t="str">
            <v>ambiental0978@gmail.com</v>
          </cell>
          <cell r="L341" t="str">
            <v>CARRERA 29 NUMERO 29K-41</v>
          </cell>
          <cell r="M341" t="str">
            <v>TECNICO OPERATIVO</v>
          </cell>
          <cell r="N341" t="str">
            <v>01</v>
          </cell>
          <cell r="O341">
            <v>314</v>
          </cell>
          <cell r="P341">
            <v>1849846</v>
          </cell>
          <cell r="Q341">
            <v>200000</v>
          </cell>
          <cell r="R341">
            <v>78115219897</v>
          </cell>
          <cell r="S341" t="str">
            <v>AHORROS</v>
          </cell>
          <cell r="T341" t="str">
            <v>BANCOLOMBIA</v>
          </cell>
          <cell r="U341" t="str">
            <v>4.35</v>
          </cell>
          <cell r="V341" t="str">
            <v>SALUD TOTAL</v>
          </cell>
          <cell r="W341" t="str">
            <v>SURA</v>
          </cell>
          <cell r="X341" t="str">
            <v>PORVENIR</v>
          </cell>
          <cell r="Y341" t="str">
            <v>CAJAMAG</v>
          </cell>
          <cell r="Z341" t="str">
            <v>PROTECCION</v>
          </cell>
          <cell r="AA341">
            <v>44105</v>
          </cell>
          <cell r="AB341"/>
          <cell r="AC341">
            <v>-44475</v>
          </cell>
          <cell r="AD341" t="str">
            <v>ACUEDUCTO Y ALC</v>
          </cell>
          <cell r="AE341" t="str">
            <v>TRABAJADOR OFICIAL</v>
          </cell>
          <cell r="AF341" t="str">
            <v>SUBGERENCIA ACUEDUCTO Y ALCANTARILLADO</v>
          </cell>
          <cell r="AG341" t="str">
            <v>N-A</v>
          </cell>
        </row>
        <row r="342">
          <cell r="C342">
            <v>12625597</v>
          </cell>
          <cell r="D342" t="str">
            <v>TORRES</v>
          </cell>
          <cell r="E342" t="str">
            <v>MEZA</v>
          </cell>
          <cell r="F342" t="str">
            <v>EFRAIN</v>
          </cell>
          <cell r="G342" t="str">
            <v>SEGUNDO</v>
          </cell>
          <cell r="H342" t="str">
            <v>EFRAIN SEGUNDO TORRES MEZA</v>
          </cell>
          <cell r="I342"/>
          <cell r="J342">
            <v>3174831642</v>
          </cell>
          <cell r="K342" t="str">
            <v>efraintorres42@hotmail.com</v>
          </cell>
          <cell r="L342" t="str">
            <v>CLLE 26 #18A-01 BARRIO OBRERO</v>
          </cell>
          <cell r="M342" t="str">
            <v>CONDUCTOR</v>
          </cell>
          <cell r="N342" t="str">
            <v>02</v>
          </cell>
          <cell r="O342">
            <v>487</v>
          </cell>
          <cell r="P342">
            <v>1505801</v>
          </cell>
          <cell r="Q342"/>
          <cell r="R342">
            <v>220221352</v>
          </cell>
          <cell r="S342" t="str">
            <v>AHORROS</v>
          </cell>
          <cell r="T342" t="str">
            <v>Banco de Bogotá</v>
          </cell>
          <cell r="U342" t="str">
            <v>4.35</v>
          </cell>
          <cell r="V342" t="str">
            <v>SALUD TOTAL</v>
          </cell>
          <cell r="W342" t="str">
            <v>SURA</v>
          </cell>
          <cell r="X342" t="str">
            <v>COLPENSIONES</v>
          </cell>
          <cell r="Y342" t="str">
            <v>CAJAMAG</v>
          </cell>
          <cell r="Z342" t="str">
            <v>PROTECCION</v>
          </cell>
          <cell r="AA342">
            <v>44105</v>
          </cell>
          <cell r="AB342"/>
          <cell r="AC342">
            <v>-44475</v>
          </cell>
          <cell r="AD342" t="str">
            <v>CENTRAL</v>
          </cell>
          <cell r="AE342" t="str">
            <v>TRABAJADOR OFICIAL</v>
          </cell>
          <cell r="AF342" t="str">
            <v>SUBGERENCIA OPERACIÓN DE OTROS SERVICIOS</v>
          </cell>
          <cell r="AG342" t="str">
            <v>DIRECCION DE ASEO Y APROVECHAMIENTO</v>
          </cell>
        </row>
        <row r="343">
          <cell r="C343">
            <v>1082840100</v>
          </cell>
          <cell r="D343" t="str">
            <v>JIMENEZ</v>
          </cell>
          <cell r="E343" t="str">
            <v>JULIO</v>
          </cell>
          <cell r="F343" t="str">
            <v>CARLOS</v>
          </cell>
          <cell r="G343" t="str">
            <v>ALBERTO</v>
          </cell>
          <cell r="H343" t="str">
            <v>CARLOS ALBERTO JIMENEZ JULIO</v>
          </cell>
          <cell r="I343"/>
          <cell r="J343">
            <v>3022361154</v>
          </cell>
          <cell r="K343" t="str">
            <v>cajimenezjulio@gmail.com</v>
          </cell>
          <cell r="L343" t="str">
            <v>MANZANA 121 CASA 9 CIUDADELA 29 DE JULIO</v>
          </cell>
          <cell r="M343" t="str">
            <v>AUXILIAR ADMINISTRATIVO</v>
          </cell>
          <cell r="N343" t="str">
            <v>02</v>
          </cell>
          <cell r="O343">
            <v>407</v>
          </cell>
          <cell r="P343">
            <v>1505801</v>
          </cell>
          <cell r="Q343"/>
          <cell r="R343">
            <v>439186339</v>
          </cell>
          <cell r="S343" t="str">
            <v>AHORROS</v>
          </cell>
          <cell r="T343" t="str">
            <v>Banco de Bogotá</v>
          </cell>
          <cell r="U343" t="str">
            <v>2.436</v>
          </cell>
          <cell r="V343" t="str">
            <v>SANITAS</v>
          </cell>
          <cell r="W343" t="str">
            <v>SURA</v>
          </cell>
          <cell r="X343" t="str">
            <v>PROTECCION</v>
          </cell>
          <cell r="Y343" t="str">
            <v>CAJAMAG</v>
          </cell>
          <cell r="Z343" t="str">
            <v>PROTECCION</v>
          </cell>
          <cell r="AA343">
            <v>44105</v>
          </cell>
          <cell r="AB343"/>
          <cell r="AC343">
            <v>-44475</v>
          </cell>
          <cell r="AD343" t="str">
            <v>ACUEDUCTO Y ALC</v>
          </cell>
          <cell r="AE343" t="str">
            <v>TRABAJADOR OFICIAL</v>
          </cell>
          <cell r="AF343" t="str">
            <v>SUBGERENCIA CORPORATIVA</v>
          </cell>
          <cell r="AG343" t="str">
            <v>N-A</v>
          </cell>
        </row>
        <row r="344">
          <cell r="C344">
            <v>1085226903</v>
          </cell>
          <cell r="D344" t="str">
            <v>DAVILA</v>
          </cell>
          <cell r="E344" t="str">
            <v>STAND</v>
          </cell>
          <cell r="F344" t="str">
            <v>JANGEL</v>
          </cell>
          <cell r="G344" t="str">
            <v>DE JESUS</v>
          </cell>
          <cell r="H344" t="str">
            <v>JANGEL DE JESUS DAVILA STAND</v>
          </cell>
          <cell r="I344"/>
          <cell r="J344">
            <v>3017250745</v>
          </cell>
          <cell r="K344" t="str">
            <v>jangeldavila123@gmail.com</v>
          </cell>
          <cell r="L344" t="str">
            <v>Manzana B4 casa 20 Curinca</v>
          </cell>
          <cell r="M344" t="str">
            <v>PROFESIONAL UNIVERSITARIO</v>
          </cell>
          <cell r="N344" t="str">
            <v>02</v>
          </cell>
          <cell r="O344">
            <v>219</v>
          </cell>
          <cell r="P344">
            <v>3475432</v>
          </cell>
          <cell r="Q344"/>
          <cell r="R344">
            <v>488404830546</v>
          </cell>
          <cell r="S344" t="str">
            <v>AHORROS</v>
          </cell>
          <cell r="T344" t="str">
            <v>Davivienda</v>
          </cell>
          <cell r="U344" t="str">
            <v>.522</v>
          </cell>
          <cell r="V344" t="str">
            <v>SANITAS</v>
          </cell>
          <cell r="W344" t="str">
            <v>SURA</v>
          </cell>
          <cell r="X344" t="str">
            <v>PORVENIR</v>
          </cell>
          <cell r="Y344" t="str">
            <v>CAJAMAG</v>
          </cell>
          <cell r="Z344" t="str">
            <v>PROTECCION</v>
          </cell>
          <cell r="AA344">
            <v>44105</v>
          </cell>
          <cell r="AB344"/>
          <cell r="AC344">
            <v>-44475</v>
          </cell>
          <cell r="AD344" t="str">
            <v>CENTRAL</v>
          </cell>
          <cell r="AE344" t="str">
            <v>TRABAJADOR OFICIAL</v>
          </cell>
          <cell r="AF344" t="str">
            <v>SECRETARIA GENERAL</v>
          </cell>
          <cell r="AG344" t="str">
            <v>N-A</v>
          </cell>
        </row>
        <row r="345">
          <cell r="C345">
            <v>1082985190</v>
          </cell>
          <cell r="D345" t="str">
            <v>GRANADOS</v>
          </cell>
          <cell r="E345" t="str">
            <v>SANCHEZ</v>
          </cell>
          <cell r="F345" t="str">
            <v>JULIETH</v>
          </cell>
          <cell r="G345" t="str">
            <v>ANDREA</v>
          </cell>
          <cell r="H345" t="str">
            <v>JULIETH ANDREA GRANADOS SANCHEZ</v>
          </cell>
          <cell r="I345"/>
          <cell r="J345">
            <v>3016831933</v>
          </cell>
          <cell r="K345" t="str">
            <v>juliethgranadossanchez@gmail.com</v>
          </cell>
          <cell r="L345" t="str">
            <v>CALLE 15 NUMERO 9-48 GAIRA</v>
          </cell>
          <cell r="M345" t="str">
            <v>PROFESIONAL UNIVERSITARIO</v>
          </cell>
          <cell r="N345" t="str">
            <v>02</v>
          </cell>
          <cell r="O345">
            <v>219</v>
          </cell>
          <cell r="P345">
            <v>3475432</v>
          </cell>
          <cell r="Q345"/>
          <cell r="R345">
            <v>91643352767</v>
          </cell>
          <cell r="S345" t="str">
            <v>AHORROS</v>
          </cell>
          <cell r="T345" t="str">
            <v>BANCOLOMBIA</v>
          </cell>
          <cell r="U345" t="str">
            <v>2.436</v>
          </cell>
          <cell r="V345" t="str">
            <v>SALUD TOTAL</v>
          </cell>
          <cell r="W345" t="str">
            <v>SURA</v>
          </cell>
          <cell r="X345" t="str">
            <v>PORVENIR</v>
          </cell>
          <cell r="Y345" t="str">
            <v>CAJAMAG</v>
          </cell>
          <cell r="Z345" t="str">
            <v>PROTECCION</v>
          </cell>
          <cell r="AA345">
            <v>44112</v>
          </cell>
          <cell r="AB345"/>
          <cell r="AC345">
            <v>-44475</v>
          </cell>
          <cell r="AD345" t="str">
            <v>ACUEDUCTO Y ALC</v>
          </cell>
          <cell r="AE345" t="str">
            <v>TRABAJADOR OFICIAL</v>
          </cell>
          <cell r="AF345" t="str">
            <v>OFICINA  ASESORA COMUNICACIONES</v>
          </cell>
          <cell r="AG345" t="str">
            <v>N-A</v>
          </cell>
        </row>
        <row r="346">
          <cell r="C346">
            <v>1081829892</v>
          </cell>
          <cell r="D346" t="str">
            <v>ZAMBRANO</v>
          </cell>
          <cell r="E346" t="str">
            <v>MERCADO</v>
          </cell>
          <cell r="F346" t="str">
            <v>WALTER</v>
          </cell>
          <cell r="G346" t="str">
            <v>JUNIOR</v>
          </cell>
          <cell r="H346" t="str">
            <v>WALTER JUNIOR ZAMBRANO MERCADO</v>
          </cell>
          <cell r="I346"/>
          <cell r="J346">
            <v>3013814196</v>
          </cell>
          <cell r="K346" t="str">
            <v>wjzammer@gmail.com</v>
          </cell>
          <cell r="L346" t="str">
            <v>CALLE 10 A 7 87 GAIRA</v>
          </cell>
          <cell r="M346" t="str">
            <v>TECNICO ADMINISTRATIVO</v>
          </cell>
          <cell r="N346" t="str">
            <v>01</v>
          </cell>
          <cell r="O346">
            <v>367</v>
          </cell>
          <cell r="P346">
            <v>1849846</v>
          </cell>
          <cell r="Q346"/>
          <cell r="R346">
            <v>114060192702</v>
          </cell>
          <cell r="S346" t="str">
            <v>AHORROS</v>
          </cell>
          <cell r="T346" t="str">
            <v>Banco de Bogotá</v>
          </cell>
          <cell r="U346" t="str">
            <v>.522</v>
          </cell>
          <cell r="V346" t="str">
            <v>SALUD TOTAL</v>
          </cell>
          <cell r="W346" t="str">
            <v>SURA</v>
          </cell>
          <cell r="X346" t="str">
            <v>PORVENIR</v>
          </cell>
          <cell r="Y346" t="str">
            <v>CAJAMAG</v>
          </cell>
          <cell r="Z346" t="str">
            <v>FONDO NACIONAL DEL AHORRO</v>
          </cell>
          <cell r="AA346">
            <v>44119</v>
          </cell>
          <cell r="AB346"/>
          <cell r="AC346">
            <v>-44475</v>
          </cell>
          <cell r="AD346" t="str">
            <v>ACUEDUCTO Y ALC</v>
          </cell>
          <cell r="AE346" t="str">
            <v>TRABAJADOR OFICIAL</v>
          </cell>
          <cell r="AF346" t="str">
            <v>SUBGERENCIA CORPORATIVA</v>
          </cell>
          <cell r="AG346" t="str">
            <v>DIRECCION DE CAPITAL HUMANO</v>
          </cell>
        </row>
        <row r="347">
          <cell r="C347">
            <v>12560477</v>
          </cell>
          <cell r="D347" t="str">
            <v>NAVARRO</v>
          </cell>
          <cell r="E347" t="str">
            <v>PEÑA</v>
          </cell>
          <cell r="F347" t="str">
            <v>MARLON</v>
          </cell>
          <cell r="G347" t="str">
            <v>ENRIQUE</v>
          </cell>
          <cell r="H347" t="str">
            <v>MARLON ENRIQUE NAVARRO PEÑA</v>
          </cell>
          <cell r="I347"/>
          <cell r="J347">
            <v>3003761632</v>
          </cell>
          <cell r="K347" t="str">
            <v>marlonavarro@hotmail.com</v>
          </cell>
          <cell r="L347" t="str">
            <v>CARRERA 21 C-4 NUMERO 29F-26 VILLA BELLA</v>
          </cell>
          <cell r="M347" t="str">
            <v>AUXILIAR ADMINISTRATIVO</v>
          </cell>
          <cell r="N347" t="str">
            <v>03</v>
          </cell>
          <cell r="O347">
            <v>407</v>
          </cell>
          <cell r="P347">
            <v>1795532</v>
          </cell>
          <cell r="Q347"/>
          <cell r="R347">
            <v>3003761632</v>
          </cell>
          <cell r="S347" t="str">
            <v>AHORROS</v>
          </cell>
          <cell r="T347" t="str">
            <v>BANCOLOMBIA</v>
          </cell>
          <cell r="U347" t="str">
            <v>4.35</v>
          </cell>
          <cell r="V347" t="str">
            <v xml:space="preserve">NUEVA E.P.S </v>
          </cell>
          <cell r="W347" t="str">
            <v>SURA</v>
          </cell>
          <cell r="X347" t="str">
            <v>COLPENSIONES</v>
          </cell>
          <cell r="Y347" t="str">
            <v>CAJAMAG</v>
          </cell>
          <cell r="Z347" t="str">
            <v>PROTECCION</v>
          </cell>
          <cell r="AA347">
            <v>44119</v>
          </cell>
          <cell r="AB347"/>
          <cell r="AC347">
            <v>-44475</v>
          </cell>
          <cell r="AD347" t="str">
            <v>CENTRAL</v>
          </cell>
          <cell r="AE347" t="str">
            <v>TRABAJADOR OFICIAL</v>
          </cell>
          <cell r="AF347" t="str">
            <v>SUBGERENCIA OPERACIÓN DE OTROS SERVICIOS</v>
          </cell>
          <cell r="AG347" t="str">
            <v>DIRECCION DE ASEO Y APROVECHAMIENTO</v>
          </cell>
        </row>
        <row r="348">
          <cell r="C348">
            <v>1083010756</v>
          </cell>
          <cell r="D348" t="str">
            <v>REDONDO</v>
          </cell>
          <cell r="E348" t="str">
            <v>RAMIREZ</v>
          </cell>
          <cell r="F348" t="str">
            <v>MARIA</v>
          </cell>
          <cell r="G348" t="str">
            <v>JOSE</v>
          </cell>
          <cell r="H348" t="str">
            <v>MARIA JOSE REDONDO RAMIREZ</v>
          </cell>
          <cell r="I348"/>
          <cell r="J348">
            <v>3007322932</v>
          </cell>
          <cell r="K348" t="str">
            <v>majoredondo3@gmail.com</v>
          </cell>
          <cell r="L348" t="str">
            <v>CALLE 27 NUMERO 32C-54 TAYRONA</v>
          </cell>
          <cell r="M348" t="str">
            <v>TECNICO ADMINISTRATIVO</v>
          </cell>
          <cell r="N348" t="str">
            <v>02</v>
          </cell>
          <cell r="O348">
            <v>407</v>
          </cell>
          <cell r="P348">
            <v>1505801</v>
          </cell>
          <cell r="Q348"/>
          <cell r="R348">
            <v>77947502037</v>
          </cell>
          <cell r="S348" t="str">
            <v>AHORROS</v>
          </cell>
          <cell r="T348" t="str">
            <v>BANCOLOMBIA</v>
          </cell>
          <cell r="U348" t="str">
            <v>.522</v>
          </cell>
          <cell r="V348" t="str">
            <v>SALUD TOTAL</v>
          </cell>
          <cell r="W348" t="str">
            <v>SURA</v>
          </cell>
          <cell r="X348" t="str">
            <v>PROTECCION</v>
          </cell>
          <cell r="Y348" t="str">
            <v>CAJAMAG</v>
          </cell>
          <cell r="Z348" t="str">
            <v>PROTECCION</v>
          </cell>
          <cell r="AA348">
            <v>44119</v>
          </cell>
          <cell r="AB348"/>
          <cell r="AC348">
            <v>-44475</v>
          </cell>
          <cell r="AD348" t="str">
            <v>ACUEDUCTO Y ALC</v>
          </cell>
          <cell r="AE348" t="str">
            <v>TRABAJADOR OFICIAL</v>
          </cell>
          <cell r="AF348" t="str">
            <v>SUBGERENCIA GESTION COMERCIAL Y SERVICIO AL CIUDADANO</v>
          </cell>
          <cell r="AG348" t="str">
            <v>N-A</v>
          </cell>
        </row>
        <row r="349">
          <cell r="C349">
            <v>1082999142</v>
          </cell>
          <cell r="D349" t="str">
            <v>ESCOBAR</v>
          </cell>
          <cell r="E349" t="str">
            <v>CONTRERAS</v>
          </cell>
          <cell r="F349" t="str">
            <v>MANUEL</v>
          </cell>
          <cell r="G349" t="str">
            <v>DE JESUS</v>
          </cell>
          <cell r="H349" t="str">
            <v>MANUEL DE JESUS ESCOBAR CONTRERAS</v>
          </cell>
          <cell r="I349"/>
          <cell r="J349">
            <v>3014855128</v>
          </cell>
          <cell r="K349" t="str">
            <v>ingescobarcontreras@gmail.com</v>
          </cell>
          <cell r="L349" t="str">
            <v>MANZANA 45 CASA 7 EL PANDO</v>
          </cell>
          <cell r="M349" t="str">
            <v>TECNICO ADMINISTRATIVO</v>
          </cell>
          <cell r="N349" t="str">
            <v>02</v>
          </cell>
          <cell r="O349">
            <v>367</v>
          </cell>
          <cell r="P349">
            <v>2487143</v>
          </cell>
          <cell r="Q349"/>
          <cell r="R349" t="str">
            <v>916696280717</v>
          </cell>
          <cell r="S349" t="str">
            <v>AHORROS</v>
          </cell>
          <cell r="T349" t="str">
            <v>BANCOLOMBIA</v>
          </cell>
          <cell r="U349" t="str">
            <v>4.35</v>
          </cell>
          <cell r="V349" t="str">
            <v xml:space="preserve">NUEVA E.P.S </v>
          </cell>
          <cell r="W349" t="str">
            <v>SURA</v>
          </cell>
          <cell r="X349" t="str">
            <v>PROTECCION</v>
          </cell>
          <cell r="Y349" t="str">
            <v>CAJAMAG</v>
          </cell>
          <cell r="Z349" t="str">
            <v>PROTECCION</v>
          </cell>
          <cell r="AA349">
            <v>44119</v>
          </cell>
          <cell r="AB349"/>
          <cell r="AC349">
            <v>-44475</v>
          </cell>
          <cell r="AD349" t="str">
            <v>ACUEDUCTO Y ALC</v>
          </cell>
          <cell r="AE349" t="str">
            <v>TRABAJADOR OFICIAL</v>
          </cell>
          <cell r="AF349" t="str">
            <v>SUBGERENCIA CORPORATIVA</v>
          </cell>
          <cell r="AG349" t="str">
            <v>DIRECCION DE CAPITAL HUMANO</v>
          </cell>
        </row>
        <row r="350">
          <cell r="C350">
            <v>1083028038</v>
          </cell>
          <cell r="D350" t="str">
            <v>MARTINEZ</v>
          </cell>
          <cell r="E350" t="str">
            <v>PEREIRA</v>
          </cell>
          <cell r="F350" t="str">
            <v>CARLOS</v>
          </cell>
          <cell r="G350" t="str">
            <v>ANDRES</v>
          </cell>
          <cell r="H350" t="str">
            <v>CARLOS ANDRES MARTINEZ PEREIRA</v>
          </cell>
          <cell r="I350"/>
          <cell r="J350">
            <v>3002613003</v>
          </cell>
          <cell r="K350" t="str">
            <v>carlosmartinezap1997@gmail.com</v>
          </cell>
          <cell r="L350" t="str">
            <v>MANZANA N CASA 333 VILLA MARBELLA</v>
          </cell>
          <cell r="M350" t="str">
            <v>PROFESIONAL UNIVERSITARIO</v>
          </cell>
          <cell r="N350" t="str">
            <v>01</v>
          </cell>
          <cell r="O350">
            <v>219</v>
          </cell>
          <cell r="P350">
            <v>2647587</v>
          </cell>
          <cell r="Q350"/>
          <cell r="R350">
            <v>58500037301</v>
          </cell>
          <cell r="S350" t="str">
            <v>AHORROS</v>
          </cell>
          <cell r="T350" t="str">
            <v>Banco de Bogotá</v>
          </cell>
          <cell r="U350" t="str">
            <v>.522</v>
          </cell>
          <cell r="V350" t="str">
            <v>SANITAS</v>
          </cell>
          <cell r="W350" t="str">
            <v>SURA</v>
          </cell>
          <cell r="X350" t="str">
            <v>PORVENIR</v>
          </cell>
          <cell r="Y350" t="str">
            <v>CAJAMAG</v>
          </cell>
          <cell r="Z350" t="str">
            <v>PROTECCION</v>
          </cell>
          <cell r="AA350">
            <v>44119</v>
          </cell>
          <cell r="AB350"/>
          <cell r="AC350">
            <v>-44475</v>
          </cell>
          <cell r="AD350" t="str">
            <v>ACUEDUCTO Y ALC</v>
          </cell>
          <cell r="AE350" t="str">
            <v>TRABAJADOR OFICIAL</v>
          </cell>
          <cell r="AF350" t="str">
            <v>SUBGERENCIA GESTION COMERCIAL Y SERVICIO AL CIUDADANO</v>
          </cell>
          <cell r="AG350" t="str">
            <v>N-A</v>
          </cell>
        </row>
        <row r="351">
          <cell r="C351">
            <v>84453105</v>
          </cell>
          <cell r="D351" t="str">
            <v>OROZCO</v>
          </cell>
          <cell r="E351" t="str">
            <v>CASTAÑEDA</v>
          </cell>
          <cell r="F351" t="str">
            <v>CARLOS</v>
          </cell>
          <cell r="G351" t="str">
            <v>MARIO</v>
          </cell>
          <cell r="H351" t="str">
            <v>CARLOS MARIO OROZCO CASTAÑEDA</v>
          </cell>
          <cell r="I351"/>
          <cell r="J351">
            <v>3175052919</v>
          </cell>
          <cell r="K351" t="str">
            <v>cmorozco1983@gmail.com</v>
          </cell>
          <cell r="L351" t="str">
            <v>TV. 9 NUMERO 17 A -155 APTO- 16-01 TORRE 3 CONDOMINIO PALO ALTO</v>
          </cell>
          <cell r="M351" t="str">
            <v>DIRECTOR TECNICO</v>
          </cell>
          <cell r="N351" t="str">
            <v>01</v>
          </cell>
          <cell r="O351" t="str">
            <v>009</v>
          </cell>
          <cell r="P351">
            <v>8150900</v>
          </cell>
          <cell r="Q351"/>
          <cell r="R351" t="str">
            <v>0805520186</v>
          </cell>
          <cell r="S351" t="str">
            <v>AHORROS</v>
          </cell>
          <cell r="T351" t="str">
            <v>BBVA</v>
          </cell>
          <cell r="U351" t="str">
            <v>4.35</v>
          </cell>
          <cell r="V351" t="str">
            <v>SANITAS</v>
          </cell>
          <cell r="W351" t="str">
            <v>SURA</v>
          </cell>
          <cell r="X351" t="str">
            <v>PORVENIR</v>
          </cell>
          <cell r="Y351" t="str">
            <v>CAJAMAG</v>
          </cell>
          <cell r="Z351" t="str">
            <v>PORVENIR</v>
          </cell>
          <cell r="AA351">
            <v>44119</v>
          </cell>
          <cell r="AB351" t="str">
            <v>NO APLICA</v>
          </cell>
          <cell r="AC351"/>
          <cell r="AD351" t="str">
            <v>ACUEDUCTO Y ALC</v>
          </cell>
          <cell r="AE351" t="str">
            <v>LIBRE NOMBRAMIENTO</v>
          </cell>
          <cell r="AF351" t="str">
            <v xml:space="preserve">SUBGERENCIA ACUEDUCTO Y ALCANTARILLADO </v>
          </cell>
          <cell r="AG351" t="str">
            <v>DIRECCION DE OPERACIONES</v>
          </cell>
        </row>
        <row r="352">
          <cell r="C352">
            <v>1082883568</v>
          </cell>
          <cell r="D352" t="str">
            <v>MOYA</v>
          </cell>
          <cell r="E352" t="str">
            <v>RAMIREZ</v>
          </cell>
          <cell r="F352" t="str">
            <v>JIMMY</v>
          </cell>
          <cell r="G352" t="str">
            <v>ALEXANDER</v>
          </cell>
          <cell r="H352" t="str">
            <v>JIMMY ALEXANDER MOYA RAMIREZ</v>
          </cell>
          <cell r="I352"/>
          <cell r="J352">
            <v>3045341838</v>
          </cell>
          <cell r="K352" t="str">
            <v>jimmyalex14@gmail.com</v>
          </cell>
          <cell r="L352" t="str">
            <v>AV LIBERTADOR N° 26-76 EDIFICIO DORA BLANCA APTO 301</v>
          </cell>
          <cell r="M352" t="str">
            <v>TECNICO ADMINISTRATIVO</v>
          </cell>
          <cell r="N352" t="str">
            <v>01</v>
          </cell>
          <cell r="O352">
            <v>367</v>
          </cell>
          <cell r="P352">
            <v>1849846</v>
          </cell>
          <cell r="Q352"/>
          <cell r="R352" t="str">
            <v>0550116000646822</v>
          </cell>
          <cell r="S352" t="str">
            <v>AHORROS</v>
          </cell>
          <cell r="T352" t="str">
            <v>Davivienda</v>
          </cell>
          <cell r="U352" t="str">
            <v>.522</v>
          </cell>
          <cell r="V352" t="str">
            <v>SANITAS</v>
          </cell>
          <cell r="W352" t="str">
            <v>SURA</v>
          </cell>
          <cell r="X352" t="str">
            <v>PORVENIR</v>
          </cell>
          <cell r="Y352" t="str">
            <v>CAJAMAG</v>
          </cell>
          <cell r="Z352" t="str">
            <v>PROTECCION</v>
          </cell>
          <cell r="AA352">
            <v>44119</v>
          </cell>
          <cell r="AB352"/>
          <cell r="AC352">
            <v>-44475</v>
          </cell>
          <cell r="AD352" t="str">
            <v>ACUEDUCTO Y ALC</v>
          </cell>
          <cell r="AE352" t="str">
            <v>TRABAJADOR OFICIAL</v>
          </cell>
          <cell r="AF352" t="str">
            <v>SUBGERENCIA GESTION COMERCIAL Y SERVICIO AL CIUDADANO</v>
          </cell>
          <cell r="AG352" t="str">
            <v>N-A</v>
          </cell>
        </row>
        <row r="353">
          <cell r="C353">
            <v>1216974827</v>
          </cell>
          <cell r="D353" t="str">
            <v>GUTIERREZ</v>
          </cell>
          <cell r="E353" t="str">
            <v>FLOREZ</v>
          </cell>
          <cell r="F353" t="str">
            <v>LINA</v>
          </cell>
          <cell r="G353" t="str">
            <v>MARIA</v>
          </cell>
          <cell r="H353" t="str">
            <v>LINA MARIA GUTIERREZ FLOREZ</v>
          </cell>
          <cell r="I353"/>
          <cell r="J353">
            <v>3226367524</v>
          </cell>
          <cell r="K353" t="str">
            <v>linagutierrezf@gmail.com</v>
          </cell>
          <cell r="L353" t="str">
            <v>CARRERA 21 A 4- NUMERO 29-69 VILLA BELLA</v>
          </cell>
          <cell r="M353" t="str">
            <v>PROFESIONAL UNIVERSITARIO</v>
          </cell>
          <cell r="N353" t="str">
            <v>01</v>
          </cell>
          <cell r="O353">
            <v>219</v>
          </cell>
          <cell r="P353">
            <v>2647587</v>
          </cell>
          <cell r="Q353"/>
          <cell r="R353">
            <v>31247184379</v>
          </cell>
          <cell r="S353" t="str">
            <v>AHORROS</v>
          </cell>
          <cell r="T353" t="str">
            <v>BANCOLOMBIA</v>
          </cell>
          <cell r="U353" t="str">
            <v>.522</v>
          </cell>
          <cell r="V353" t="str">
            <v>SALUD TOTAL</v>
          </cell>
          <cell r="W353" t="str">
            <v>SURA</v>
          </cell>
          <cell r="X353" t="str">
            <v>PORVENIR</v>
          </cell>
          <cell r="Y353" t="str">
            <v>CAJAMAG</v>
          </cell>
          <cell r="Z353" t="str">
            <v>PROTECCION</v>
          </cell>
          <cell r="AA353">
            <v>44123</v>
          </cell>
          <cell r="AB353"/>
          <cell r="AC353">
            <v>-44475</v>
          </cell>
          <cell r="AD353" t="str">
            <v>ACUEDUCTO Y ALC</v>
          </cell>
          <cell r="AE353" t="str">
            <v>TRABAJADOR OFICIAL</v>
          </cell>
          <cell r="AF353" t="str">
            <v>SUBGERENCIA GESTION COMERCIAL Y SERVICIO AL CIUDADANO</v>
          </cell>
          <cell r="AG353" t="str">
            <v>N-A</v>
          </cell>
        </row>
        <row r="354">
          <cell r="C354">
            <v>1082894587</v>
          </cell>
          <cell r="D354" t="str">
            <v>ARIZA</v>
          </cell>
          <cell r="E354" t="str">
            <v>OSPINO</v>
          </cell>
          <cell r="F354" t="str">
            <v>ALEX</v>
          </cell>
          <cell r="G354" t="str">
            <v>JOSE</v>
          </cell>
          <cell r="H354" t="str">
            <v>ALEX JOSE ARIZA OSPINO</v>
          </cell>
          <cell r="I354"/>
          <cell r="J354">
            <v>3015535477</v>
          </cell>
          <cell r="K354" t="str">
            <v>alexjoseariza@gmail.com</v>
          </cell>
          <cell r="L354" t="str">
            <v>CALLE 31 NUMERO 16 A-04 LAS AMERICAS</v>
          </cell>
          <cell r="M354" t="str">
            <v>AUXILIAR ADMINISTRATIVO</v>
          </cell>
          <cell r="N354" t="str">
            <v>02</v>
          </cell>
          <cell r="O354">
            <v>407</v>
          </cell>
          <cell r="P354">
            <v>1505801</v>
          </cell>
          <cell r="Q354"/>
          <cell r="R354" t="str">
            <v>0570116080228392</v>
          </cell>
          <cell r="S354" t="str">
            <v>AHORROS</v>
          </cell>
          <cell r="T354" t="str">
            <v>Davivienda</v>
          </cell>
          <cell r="U354" t="str">
            <v>4.35</v>
          </cell>
          <cell r="V354" t="str">
            <v>SALUD TOTAL</v>
          </cell>
          <cell r="W354" t="str">
            <v>SURA</v>
          </cell>
          <cell r="X354" t="str">
            <v>PORVENIR</v>
          </cell>
          <cell r="Y354" t="str">
            <v>CAJAMAG</v>
          </cell>
          <cell r="Z354" t="str">
            <v>PROTECCION</v>
          </cell>
          <cell r="AA354">
            <v>44123</v>
          </cell>
          <cell r="AB354"/>
          <cell r="AC354">
            <v>-44475</v>
          </cell>
          <cell r="AD354" t="str">
            <v>ACUEDUCTO Y ALC</v>
          </cell>
          <cell r="AE354" t="str">
            <v>TRABAJADOR OFICIAL</v>
          </cell>
          <cell r="AF354" t="str">
            <v>SUBGERENCIA CORPORATIVA</v>
          </cell>
          <cell r="AG354" t="str">
            <v>N-A</v>
          </cell>
        </row>
        <row r="355">
          <cell r="C355">
            <v>12559052</v>
          </cell>
          <cell r="D355" t="str">
            <v>GRANADOS</v>
          </cell>
          <cell r="E355" t="str">
            <v>MEJIA</v>
          </cell>
          <cell r="F355" t="str">
            <v>NORBERTO</v>
          </cell>
          <cell r="G355" t="str">
            <v>RAFAEL</v>
          </cell>
          <cell r="H355" t="str">
            <v>NORBERTO RAFAEL GRANADOS MEJIA</v>
          </cell>
          <cell r="I355"/>
          <cell r="J355">
            <v>3187937889</v>
          </cell>
          <cell r="K355" t="str">
            <v>norbertogranado19@gmail.com</v>
          </cell>
          <cell r="L355" t="str">
            <v>URB.ACODIS MANZANA 5 CASA 10 CURINCA</v>
          </cell>
          <cell r="M355" t="str">
            <v>OPERARIO</v>
          </cell>
          <cell r="N355" t="str">
            <v>03</v>
          </cell>
          <cell r="O355">
            <v>487</v>
          </cell>
          <cell r="P355">
            <v>1795532</v>
          </cell>
          <cell r="Q355">
            <v>200000</v>
          </cell>
          <cell r="R355">
            <v>78114582661</v>
          </cell>
          <cell r="S355" t="str">
            <v>AHORROS</v>
          </cell>
          <cell r="T355" t="str">
            <v>BANCOLOMBIA</v>
          </cell>
          <cell r="U355" t="str">
            <v>2.436</v>
          </cell>
          <cell r="V355" t="str">
            <v xml:space="preserve">NUEVA E.P.S </v>
          </cell>
          <cell r="W355" t="str">
            <v>SURA</v>
          </cell>
          <cell r="X355" t="str">
            <v>COLPENSIONES</v>
          </cell>
          <cell r="Y355" t="str">
            <v>CAJAMAG</v>
          </cell>
          <cell r="Z355" t="str">
            <v>PROTECCION</v>
          </cell>
          <cell r="AA355">
            <v>44136</v>
          </cell>
          <cell r="AB355"/>
          <cell r="AC355">
            <v>-44475</v>
          </cell>
          <cell r="AD355" t="str">
            <v>ACUEDUCTO Y ALC</v>
          </cell>
          <cell r="AE355" t="str">
            <v>TRABAJADOR OFICIAL</v>
          </cell>
          <cell r="AF355" t="str">
            <v xml:space="preserve">SUBGERENCIA ACUEDUCTO Y ALCANTARILLADO </v>
          </cell>
          <cell r="AG355" t="str">
            <v>DIRECCION DE ACUEDUCTO</v>
          </cell>
        </row>
        <row r="356">
          <cell r="C356">
            <v>71673379</v>
          </cell>
          <cell r="D356" t="str">
            <v>SANTOS</v>
          </cell>
          <cell r="E356" t="str">
            <v>NARVAEZ</v>
          </cell>
          <cell r="F356" t="str">
            <v>WILFRIDO</v>
          </cell>
          <cell r="G356"/>
          <cell r="H356" t="str">
            <v>WILFRIDO SANTOS NARVAEZ</v>
          </cell>
          <cell r="I356"/>
          <cell r="J356">
            <v>3165681709</v>
          </cell>
          <cell r="K356" t="str">
            <v>wisanar@hotmail.com</v>
          </cell>
          <cell r="L356" t="str">
            <v>CALLE 48 65-57 TORRE 15 APTO 404 PARQUE DE BOLIVAR ETAPA 4</v>
          </cell>
          <cell r="M356" t="str">
            <v>TECNICO OPERATIVO</v>
          </cell>
          <cell r="N356" t="str">
            <v>01</v>
          </cell>
          <cell r="O356">
            <v>314</v>
          </cell>
          <cell r="P356">
            <v>1849846</v>
          </cell>
          <cell r="Q356"/>
          <cell r="R356">
            <v>564758365</v>
          </cell>
          <cell r="S356" t="str">
            <v>AHORROS</v>
          </cell>
          <cell r="T356" t="str">
            <v>Banco de Bogotá</v>
          </cell>
          <cell r="U356" t="str">
            <v>2.436</v>
          </cell>
          <cell r="V356" t="str">
            <v>SANITAS</v>
          </cell>
          <cell r="W356" t="str">
            <v>SURA</v>
          </cell>
          <cell r="X356" t="str">
            <v>COLPENSIONES</v>
          </cell>
          <cell r="Y356" t="str">
            <v>CAJAMAG</v>
          </cell>
          <cell r="Z356" t="str">
            <v>PROTECCION</v>
          </cell>
          <cell r="AA356">
            <v>44138</v>
          </cell>
          <cell r="AB356"/>
          <cell r="AC356">
            <v>-44475</v>
          </cell>
          <cell r="AD356" t="str">
            <v>ACUEDUCTO Y ALC</v>
          </cell>
          <cell r="AE356" t="str">
            <v>TRABAJADOR OFICIAL</v>
          </cell>
          <cell r="AF356" t="str">
            <v>SUBGERENCIA GESTION COMERCIAL Y SERVICIO AL CIUDADANO</v>
          </cell>
          <cell r="AG356" t="str">
            <v>N-A</v>
          </cell>
        </row>
        <row r="357">
          <cell r="C357">
            <v>85150313</v>
          </cell>
          <cell r="D357" t="str">
            <v>PACHECO</v>
          </cell>
          <cell r="E357" t="str">
            <v>TAPIA</v>
          </cell>
          <cell r="F357" t="str">
            <v>REYNER</v>
          </cell>
          <cell r="G357" t="str">
            <v>JAVIER</v>
          </cell>
          <cell r="H357" t="str">
            <v>REYNER JAVIER PACHECO TAPIA</v>
          </cell>
          <cell r="I357"/>
          <cell r="J357">
            <v>3235891787</v>
          </cell>
          <cell r="K357" t="str">
            <v>javierpachecotapia2@gmail.com</v>
          </cell>
          <cell r="L357" t="str">
            <v>CARRERA 5 NUMERO 33-109 MANZANAREZ</v>
          </cell>
          <cell r="M357" t="str">
            <v>OPERARIO - ( AYUDANTE DE REDES)</v>
          </cell>
          <cell r="N357" t="str">
            <v>01</v>
          </cell>
          <cell r="O357">
            <v>487</v>
          </cell>
          <cell r="P357">
            <v>1150932</v>
          </cell>
          <cell r="Q357">
            <v>200000</v>
          </cell>
          <cell r="R357">
            <v>564758357</v>
          </cell>
          <cell r="S357" t="str">
            <v>AHORROS</v>
          </cell>
          <cell r="T357" t="str">
            <v>Banco de Bogotá</v>
          </cell>
          <cell r="U357" t="str">
            <v>2.436</v>
          </cell>
          <cell r="V357" t="str">
            <v>SALUD TOTAL</v>
          </cell>
          <cell r="W357" t="str">
            <v>SURA</v>
          </cell>
          <cell r="X357" t="str">
            <v>PORVENIR</v>
          </cell>
          <cell r="Y357" t="str">
            <v>CAJAMAG</v>
          </cell>
          <cell r="Z357" t="str">
            <v>PROTECCION</v>
          </cell>
          <cell r="AA357">
            <v>44138</v>
          </cell>
          <cell r="AB357"/>
          <cell r="AC357">
            <v>-44475</v>
          </cell>
          <cell r="AD357" t="str">
            <v>ACUEDUCTO Y ALC</v>
          </cell>
          <cell r="AE357" t="str">
            <v>TRABAJADOR OFICIAL</v>
          </cell>
          <cell r="AF357" t="str">
            <v>SUBGERENCIA GESTION COMERCIAL Y SERVICIO AL CIUDADANO</v>
          </cell>
          <cell r="AG357" t="str">
            <v>N-A</v>
          </cell>
        </row>
        <row r="358">
          <cell r="C358">
            <v>1079933139</v>
          </cell>
          <cell r="D358" t="str">
            <v>GARCIA</v>
          </cell>
          <cell r="E358" t="str">
            <v>DE LA HOZ</v>
          </cell>
          <cell r="F358" t="str">
            <v>JULIO</v>
          </cell>
          <cell r="G358" t="str">
            <v>ANDRES</v>
          </cell>
          <cell r="H358" t="str">
            <v>JULIO ANDRES GARCIA DE LA HOZ</v>
          </cell>
          <cell r="I358"/>
          <cell r="J358">
            <v>3013415795</v>
          </cell>
          <cell r="K358" t="str">
            <v>janger0201@gmail.com</v>
          </cell>
          <cell r="L358" t="str">
            <v>MANZANA N CASA 12 URB. TAMACA</v>
          </cell>
          <cell r="M358" t="str">
            <v>OPERARIO - ( AYUDANTE DE REDES)</v>
          </cell>
          <cell r="N358" t="str">
            <v>01</v>
          </cell>
          <cell r="O358">
            <v>487</v>
          </cell>
          <cell r="P358">
            <v>1150932</v>
          </cell>
          <cell r="Q358"/>
          <cell r="R358" t="str">
            <v>0550488400271968</v>
          </cell>
          <cell r="S358" t="str">
            <v>AHORROS</v>
          </cell>
          <cell r="T358" t="str">
            <v>Davivienda</v>
          </cell>
          <cell r="U358" t="str">
            <v>2.436</v>
          </cell>
          <cell r="V358" t="str">
            <v xml:space="preserve">NUEVA E.P.S </v>
          </cell>
          <cell r="W358" t="str">
            <v>SURA</v>
          </cell>
          <cell r="X358" t="str">
            <v>COLPENSIONES</v>
          </cell>
          <cell r="Y358" t="str">
            <v>CAJAMAG</v>
          </cell>
          <cell r="Z358" t="str">
            <v>PROTECCION</v>
          </cell>
          <cell r="AA358">
            <v>44138</v>
          </cell>
          <cell r="AB358"/>
          <cell r="AC358">
            <v>-44475</v>
          </cell>
          <cell r="AD358" t="str">
            <v>ACUEDUCTO Y ALC</v>
          </cell>
          <cell r="AE358" t="str">
            <v>TRABAJADOR OFICIAL</v>
          </cell>
          <cell r="AF358" t="str">
            <v xml:space="preserve">SUBGERENCIA ACUEDUCTO Y ALCANTARILLADO </v>
          </cell>
          <cell r="AG358" t="str">
            <v>DIRECCION DE ACUEDUCTO</v>
          </cell>
        </row>
        <row r="359">
          <cell r="C359">
            <v>7534032</v>
          </cell>
          <cell r="D359" t="str">
            <v>LOPEZ</v>
          </cell>
          <cell r="E359" t="str">
            <v>ECHEVERRY</v>
          </cell>
          <cell r="F359" t="str">
            <v>JORGE</v>
          </cell>
          <cell r="G359" t="str">
            <v>HERNAN</v>
          </cell>
          <cell r="H359" t="str">
            <v>JORGE HERNAN LOPEZ ECHEVERRY</v>
          </cell>
          <cell r="I359"/>
          <cell r="J359">
            <v>3004626386</v>
          </cell>
          <cell r="K359" t="str">
            <v>jlopezecheverry@hotmail.com</v>
          </cell>
          <cell r="L359" t="str">
            <v>CALLE 46 B NUMERO 65-06 TORRE 3 APTO 201 PARAQUE DE BOLIVAR ETAPA 3</v>
          </cell>
          <cell r="M359" t="str">
            <v>DIRECTOR TECNICO</v>
          </cell>
          <cell r="N359" t="str">
            <v>01</v>
          </cell>
          <cell r="O359" t="str">
            <v>009</v>
          </cell>
          <cell r="P359">
            <v>8150900</v>
          </cell>
          <cell r="Q359"/>
          <cell r="R359" t="str">
            <v>004572006227</v>
          </cell>
          <cell r="S359" t="str">
            <v>AHORROS</v>
          </cell>
          <cell r="T359" t="str">
            <v>SCOTIABANK COLPATRIA S.A</v>
          </cell>
          <cell r="U359" t="str">
            <v>2.436</v>
          </cell>
          <cell r="V359" t="str">
            <v>SANITAS</v>
          </cell>
          <cell r="W359" t="str">
            <v>SURA</v>
          </cell>
          <cell r="X359" t="str">
            <v>COLPENSIONES</v>
          </cell>
          <cell r="Y359" t="str">
            <v>CAJAMAG</v>
          </cell>
          <cell r="Z359" t="str">
            <v>PROTECCION</v>
          </cell>
          <cell r="AA359">
            <v>44138</v>
          </cell>
          <cell r="AB359" t="str">
            <v>NO APLICA</v>
          </cell>
          <cell r="AC359"/>
          <cell r="AD359" t="str">
            <v>CENTRAL</v>
          </cell>
          <cell r="AE359" t="str">
            <v>LIBRE NOMBRAMIENTO</v>
          </cell>
          <cell r="AF359" t="str">
            <v>SUBGERENCIA OPERACIÓN DE OTROS SERVICIOS</v>
          </cell>
          <cell r="AG359" t="str">
            <v>DIRECCION DE ASEO Y APROVECHAMIENTO</v>
          </cell>
        </row>
        <row r="360">
          <cell r="C360">
            <v>85466980</v>
          </cell>
          <cell r="D360" t="str">
            <v>SANCHEZ</v>
          </cell>
          <cell r="E360" t="str">
            <v>LUNA</v>
          </cell>
          <cell r="F360" t="str">
            <v>JAVIER</v>
          </cell>
          <cell r="G360" t="str">
            <v>ENRIQUE</v>
          </cell>
          <cell r="H360" t="str">
            <v>JAVIER ENRIQUE SANCHEZ LUNA</v>
          </cell>
          <cell r="I360"/>
          <cell r="J360">
            <v>3013882283</v>
          </cell>
          <cell r="K360" t="str">
            <v>kate_1001@hotmail.es</v>
          </cell>
          <cell r="L360" t="str">
            <v>CALLE 34 NUMERO 34C -38 PRIMERO DE MAYO</v>
          </cell>
          <cell r="M360" t="str">
            <v>OPERARIO - ( AYUDANTE DE REDES)</v>
          </cell>
          <cell r="N360" t="str">
            <v>01</v>
          </cell>
          <cell r="O360">
            <v>487</v>
          </cell>
          <cell r="P360">
            <v>1150932</v>
          </cell>
          <cell r="Q360"/>
          <cell r="R360">
            <v>235222007</v>
          </cell>
          <cell r="S360" t="str">
            <v>AHORROS</v>
          </cell>
          <cell r="T360" t="str">
            <v>Banco de Bogotá</v>
          </cell>
          <cell r="U360" t="str">
            <v>2.436</v>
          </cell>
          <cell r="V360" t="str">
            <v>EPS COOSALUD</v>
          </cell>
          <cell r="W360" t="str">
            <v>SURA</v>
          </cell>
          <cell r="X360" t="str">
            <v>PORVENIR</v>
          </cell>
          <cell r="Y360" t="str">
            <v>CAJAMAG</v>
          </cell>
          <cell r="Z360" t="str">
            <v>PROTECCION</v>
          </cell>
          <cell r="AA360">
            <v>44138</v>
          </cell>
          <cell r="AB360"/>
          <cell r="AC360">
            <v>-44475</v>
          </cell>
          <cell r="AD360" t="str">
            <v>ACUEDUCTO Y ALC</v>
          </cell>
          <cell r="AE360" t="str">
            <v>TRABAJADOR OFICIAL</v>
          </cell>
          <cell r="AF360" t="str">
            <v xml:space="preserve">SUBGERENCIA ACUEDUCTO Y ALCANTARILLADO </v>
          </cell>
          <cell r="AG360" t="str">
            <v>DIRECCION DE ACUEDUCTO</v>
          </cell>
        </row>
        <row r="361">
          <cell r="C361">
            <v>85153653</v>
          </cell>
          <cell r="D361" t="str">
            <v>VALDERRAMA</v>
          </cell>
          <cell r="E361" t="str">
            <v>BARROS</v>
          </cell>
          <cell r="F361" t="str">
            <v>EDMAR</v>
          </cell>
          <cell r="G361" t="str">
            <v>EDIÑHO</v>
          </cell>
          <cell r="H361" t="str">
            <v>EDMAR EDIÑHO VALDERRAMA BARROS</v>
          </cell>
          <cell r="I361"/>
          <cell r="J361">
            <v>3024011040</v>
          </cell>
          <cell r="K361" t="str">
            <v>dynhoboo@gmail.com</v>
          </cell>
          <cell r="L361" t="str">
            <v>CALLE 5 NUMERO 5-91 PESCAITO</v>
          </cell>
          <cell r="M361" t="str">
            <v>CONDUCTOR DE CARROTANQUE</v>
          </cell>
          <cell r="N361" t="str">
            <v>02</v>
          </cell>
          <cell r="O361">
            <v>487</v>
          </cell>
          <cell r="P361">
            <v>1505801</v>
          </cell>
          <cell r="Q361"/>
          <cell r="R361" t="str">
            <v>0550488416901582</v>
          </cell>
          <cell r="S361" t="str">
            <v>AHORROS</v>
          </cell>
          <cell r="T361" t="str">
            <v>Davivienda</v>
          </cell>
          <cell r="U361" t="str">
            <v>2.436</v>
          </cell>
          <cell r="V361" t="str">
            <v>MUTUAL SER</v>
          </cell>
          <cell r="W361" t="str">
            <v>SURA</v>
          </cell>
          <cell r="X361" t="str">
            <v>PORVENIR</v>
          </cell>
          <cell r="Y361" t="str">
            <v>CAJAMAG</v>
          </cell>
          <cell r="Z361" t="str">
            <v>PROTECCION</v>
          </cell>
          <cell r="AA361">
            <v>44138</v>
          </cell>
          <cell r="AB361"/>
          <cell r="AC361">
            <v>-44475</v>
          </cell>
          <cell r="AD361" t="str">
            <v>ACUEDUCTO Y ALC</v>
          </cell>
          <cell r="AE361" t="str">
            <v>TRABAJADOR OFICIAL</v>
          </cell>
          <cell r="AF361" t="str">
            <v xml:space="preserve">SUBGERENCIA ACUEDUCTO Y ALCANTARILLADO </v>
          </cell>
          <cell r="AG361" t="str">
            <v>DIRECCION DE OPERACIONES</v>
          </cell>
        </row>
        <row r="362">
          <cell r="C362">
            <v>1083043186</v>
          </cell>
          <cell r="D362" t="str">
            <v>HERRERA</v>
          </cell>
          <cell r="E362" t="str">
            <v>MARTINEZ</v>
          </cell>
          <cell r="F362" t="str">
            <v>DANNA</v>
          </cell>
          <cell r="G362" t="str">
            <v>MARCELA</v>
          </cell>
          <cell r="H362" t="str">
            <v>DANNA MARCELA HERRERA MARTINEZ</v>
          </cell>
          <cell r="I362"/>
          <cell r="J362">
            <v>3022796050</v>
          </cell>
          <cell r="K362" t="str">
            <v>dannaherrera1999@gmail.com</v>
          </cell>
          <cell r="L362" t="str">
            <v>CALLE 29ª N° 19 A 15</v>
          </cell>
          <cell r="M362" t="str">
            <v>TECNICO ADMINISTRATIVO</v>
          </cell>
          <cell r="N362" t="str">
            <v>01</v>
          </cell>
          <cell r="O362">
            <v>367</v>
          </cell>
          <cell r="P362">
            <v>1849846</v>
          </cell>
          <cell r="Q362"/>
          <cell r="R362">
            <v>78195597196</v>
          </cell>
          <cell r="S362" t="str">
            <v>AHORROS</v>
          </cell>
          <cell r="T362" t="str">
            <v>BANCOLOMBIA</v>
          </cell>
          <cell r="U362" t="str">
            <v>2.436</v>
          </cell>
          <cell r="V362" t="str">
            <v>SURA EPS</v>
          </cell>
          <cell r="W362" t="str">
            <v>SURA</v>
          </cell>
          <cell r="X362" t="str">
            <v>COLPENSIONES</v>
          </cell>
          <cell r="Y362" t="str">
            <v>CAJAMAG</v>
          </cell>
          <cell r="Z362" t="str">
            <v>PROTECCION</v>
          </cell>
          <cell r="AA362">
            <v>44138</v>
          </cell>
          <cell r="AB362"/>
          <cell r="AC362">
            <v>-44475</v>
          </cell>
          <cell r="AD362" t="str">
            <v>CENTRAL</v>
          </cell>
          <cell r="AE362" t="str">
            <v>TRABAJADOR OFICIAL</v>
          </cell>
          <cell r="AF362" t="str">
            <v>SUBGERENCIA CORPORATIVA</v>
          </cell>
          <cell r="AG362" t="str">
            <v>DIRECCIÓN ADMINISTRATIVA Y FINANCIERA</v>
          </cell>
        </row>
        <row r="363">
          <cell r="C363">
            <v>7635992</v>
          </cell>
          <cell r="D363" t="str">
            <v>LARRANS</v>
          </cell>
          <cell r="E363" t="str">
            <v>FONTANILLA</v>
          </cell>
          <cell r="F363" t="str">
            <v>ARMANDO</v>
          </cell>
          <cell r="G363" t="str">
            <v>LUIS</v>
          </cell>
          <cell r="H363" t="str">
            <v>ARMANDO LUIS LARRANS FONTANILLA</v>
          </cell>
          <cell r="I363"/>
          <cell r="J363">
            <v>3114314989</v>
          </cell>
          <cell r="K363" t="str">
            <v>armandolarrans1981@outlook.com</v>
          </cell>
          <cell r="L363" t="str">
            <v>MANZANA 4 CASA 14 LUZ DEL MUNDO</v>
          </cell>
          <cell r="M363" t="str">
            <v>OPERARIO (AYUDANTE DE CARROTANQUE)</v>
          </cell>
          <cell r="N363" t="str">
            <v>02</v>
          </cell>
          <cell r="O363">
            <v>487</v>
          </cell>
          <cell r="P363">
            <v>1505801</v>
          </cell>
          <cell r="Q363"/>
          <cell r="R363">
            <v>51314720338</v>
          </cell>
          <cell r="S363" t="str">
            <v>AHORROS</v>
          </cell>
          <cell r="T363" t="str">
            <v>BANCOLOMBIA</v>
          </cell>
          <cell r="U363" t="str">
            <v>2.436</v>
          </cell>
          <cell r="V363" t="str">
            <v xml:space="preserve">NUEVA E.P.S </v>
          </cell>
          <cell r="W363" t="str">
            <v>SURA</v>
          </cell>
          <cell r="X363" t="str">
            <v>PROTECCION</v>
          </cell>
          <cell r="Y363" t="str">
            <v>CAJAMAG</v>
          </cell>
          <cell r="Z363" t="str">
            <v>PROTECCION</v>
          </cell>
          <cell r="AA363">
            <v>44138</v>
          </cell>
          <cell r="AB363"/>
          <cell r="AC363">
            <v>-44475</v>
          </cell>
          <cell r="AD363" t="str">
            <v>ACUEDUCTO Y ALC</v>
          </cell>
          <cell r="AE363" t="str">
            <v>TRABAJADOR OFICIAL</v>
          </cell>
          <cell r="AF363" t="str">
            <v xml:space="preserve">SUBGERENCIA ACUEDUCTO Y ALCANTARILLADO </v>
          </cell>
          <cell r="AG363" t="str">
            <v>DIRECCION DE OPERACIONES</v>
          </cell>
        </row>
        <row r="364">
          <cell r="C364">
            <v>85475065</v>
          </cell>
          <cell r="D364" t="str">
            <v>OLIVO</v>
          </cell>
          <cell r="E364" t="str">
            <v>MENDRIZ</v>
          </cell>
          <cell r="F364" t="str">
            <v>YAMITH</v>
          </cell>
          <cell r="G364" t="str">
            <v>JESUS</v>
          </cell>
          <cell r="H364" t="str">
            <v>YAMITH JESUS OLIVO MENDRIZ</v>
          </cell>
          <cell r="I364"/>
          <cell r="J364">
            <v>3128061069</v>
          </cell>
          <cell r="K364" t="str">
            <v>YAMITHOLIVO@GMAIL.COM</v>
          </cell>
          <cell r="L364" t="str">
            <v>MANZANA E2 CASA 6 VILLA DANIA</v>
          </cell>
          <cell r="M364" t="str">
            <v>OPERARIO- (Lectura y Reparto)</v>
          </cell>
          <cell r="N364" t="str">
            <v>01</v>
          </cell>
          <cell r="O364">
            <v>487</v>
          </cell>
          <cell r="P364">
            <v>1150932</v>
          </cell>
          <cell r="Q364"/>
          <cell r="R364">
            <v>439203662</v>
          </cell>
          <cell r="S364" t="str">
            <v>AHORROS</v>
          </cell>
          <cell r="T364" t="str">
            <v>Banco de Bogotá</v>
          </cell>
          <cell r="U364" t="str">
            <v>2.436</v>
          </cell>
          <cell r="V364" t="str">
            <v>SANITAS</v>
          </cell>
          <cell r="W364" t="str">
            <v>SURA</v>
          </cell>
          <cell r="X364" t="str">
            <v>PROTECCION</v>
          </cell>
          <cell r="Y364" t="str">
            <v>CAJAMAG</v>
          </cell>
          <cell r="Z364" t="str">
            <v>PROTECCION</v>
          </cell>
          <cell r="AA364">
            <v>44152</v>
          </cell>
          <cell r="AB364"/>
          <cell r="AC364">
            <v>-44475</v>
          </cell>
          <cell r="AD364" t="str">
            <v>ACUEDUCTO Y ALC</v>
          </cell>
          <cell r="AE364" t="str">
            <v>TRABAJADOR OFICIAL</v>
          </cell>
          <cell r="AF364" t="str">
            <v>SUBGERENCIA GESTION COMERCIAL Y SERVICIO AL CIUDADANO</v>
          </cell>
          <cell r="AG364" t="str">
            <v>N-A</v>
          </cell>
        </row>
        <row r="365">
          <cell r="C365">
            <v>1096221488</v>
          </cell>
          <cell r="D365" t="str">
            <v>RIAÑO</v>
          </cell>
          <cell r="E365" t="str">
            <v>NAVARRO</v>
          </cell>
          <cell r="F365" t="str">
            <v>PAOLA</v>
          </cell>
          <cell r="G365" t="str">
            <v>ANDREA</v>
          </cell>
          <cell r="H365" t="str">
            <v>PAOLA ANDREA RIAÑO NAVARRO</v>
          </cell>
          <cell r="I365"/>
          <cell r="J365">
            <v>3186167183</v>
          </cell>
          <cell r="K365" t="str">
            <v>PANDRE9305@GMAIL.COM</v>
          </cell>
          <cell r="L365" t="str">
            <v>CARRERA 23 #18A -80</v>
          </cell>
          <cell r="M365" t="str">
            <v>PROFESIONAL UNIVERSITARIO</v>
          </cell>
          <cell r="N365" t="str">
            <v>02</v>
          </cell>
          <cell r="O365">
            <v>219</v>
          </cell>
          <cell r="P365">
            <v>3475432</v>
          </cell>
          <cell r="Q365"/>
          <cell r="R365">
            <v>29147381059</v>
          </cell>
          <cell r="S365" t="str">
            <v>AHORROS</v>
          </cell>
          <cell r="T365" t="str">
            <v>BANCOLOMBIA</v>
          </cell>
          <cell r="U365" t="str">
            <v>2.436</v>
          </cell>
          <cell r="V365" t="str">
            <v>SANITAS</v>
          </cell>
          <cell r="W365" t="str">
            <v>SURA</v>
          </cell>
          <cell r="X365" t="str">
            <v>PORVENIR</v>
          </cell>
          <cell r="Y365" t="str">
            <v>CAJAMAG</v>
          </cell>
          <cell r="Z365" t="str">
            <v>PROTECCION</v>
          </cell>
          <cell r="AA365">
            <v>44152</v>
          </cell>
          <cell r="AB365"/>
          <cell r="AC365">
            <v>-44475</v>
          </cell>
          <cell r="AD365" t="str">
            <v>ACUEDUCTO Y ALC</v>
          </cell>
          <cell r="AE365" t="str">
            <v>TRABAJADOR OFICIAL</v>
          </cell>
          <cell r="AF365" t="str">
            <v xml:space="preserve">SUBGERENCIA ACUEDUCTO Y ALCANTARILLADO </v>
          </cell>
          <cell r="AG365" t="str">
            <v>DIRECCION DE OPERACIONES</v>
          </cell>
        </row>
        <row r="366">
          <cell r="C366">
            <v>1082841105</v>
          </cell>
          <cell r="D366" t="str">
            <v>MIER</v>
          </cell>
          <cell r="E366" t="str">
            <v>HERRERA</v>
          </cell>
          <cell r="F366" t="str">
            <v>ELECTO</v>
          </cell>
          <cell r="G366" t="str">
            <v>JOSE</v>
          </cell>
          <cell r="H366" t="str">
            <v>ELECTO JOSE MIER HERRERA</v>
          </cell>
          <cell r="I366"/>
          <cell r="J366">
            <v>3014868986</v>
          </cell>
          <cell r="K366" t="str">
            <v>JOSUEMIERP@GMAIL.COM</v>
          </cell>
          <cell r="L366" t="str">
            <v>CALLE 29 # 18-24 URB. EL RIO</v>
          </cell>
          <cell r="M366" t="str">
            <v>OPERARIO- (Lectura y Reparto)</v>
          </cell>
          <cell r="N366" t="str">
            <v>01</v>
          </cell>
          <cell r="O366">
            <v>487</v>
          </cell>
          <cell r="P366">
            <v>1150932</v>
          </cell>
          <cell r="Q366"/>
          <cell r="R366">
            <v>91600049882</v>
          </cell>
          <cell r="S366" t="str">
            <v>AHORROS</v>
          </cell>
          <cell r="T366" t="str">
            <v>Banco de Bogotá</v>
          </cell>
          <cell r="U366" t="str">
            <v>2.436</v>
          </cell>
          <cell r="V366" t="str">
            <v xml:space="preserve">NUEVA E.P.S </v>
          </cell>
          <cell r="W366" t="str">
            <v>SURA</v>
          </cell>
          <cell r="X366" t="str">
            <v>COLPENSIONES</v>
          </cell>
          <cell r="Y366" t="str">
            <v>CAJAMAG</v>
          </cell>
          <cell r="Z366" t="str">
            <v>PROTECCION</v>
          </cell>
          <cell r="AA366">
            <v>44152</v>
          </cell>
          <cell r="AB366"/>
          <cell r="AC366">
            <v>-44475</v>
          </cell>
          <cell r="AD366" t="str">
            <v>ACUEDUCTO Y ALC</v>
          </cell>
          <cell r="AE366" t="str">
            <v>TRABAJADOR OFICIAL</v>
          </cell>
          <cell r="AF366" t="str">
            <v>SUBGERENCIA GESTION COMERCIAL Y SERVICIO AL CIUDADANO</v>
          </cell>
          <cell r="AG366" t="str">
            <v>N-A</v>
          </cell>
        </row>
        <row r="367">
          <cell r="C367">
            <v>85261739</v>
          </cell>
          <cell r="D367" t="str">
            <v>BORNACHERA</v>
          </cell>
          <cell r="E367" t="str">
            <v>GARCIA</v>
          </cell>
          <cell r="F367" t="str">
            <v>DEIVIS</v>
          </cell>
          <cell r="G367" t="str">
            <v>DE JESUS</v>
          </cell>
          <cell r="H367" t="str">
            <v>DEIVIS DE JESUS BORNACHERA GARCIA</v>
          </cell>
          <cell r="I367"/>
          <cell r="J367">
            <v>3185239447</v>
          </cell>
          <cell r="K367" t="str">
            <v>DEIVISBORNACHERA@GMAIL.COM</v>
          </cell>
          <cell r="L367" t="str">
            <v>MANZANA U CASA 5 ETAPA IV VILLA DANIA</v>
          </cell>
          <cell r="M367" t="str">
            <v>OPERARIO- (Lectura y Reparto)</v>
          </cell>
          <cell r="N367" t="str">
            <v>01</v>
          </cell>
          <cell r="O367">
            <v>487</v>
          </cell>
          <cell r="P367">
            <v>1150932</v>
          </cell>
          <cell r="Q367"/>
          <cell r="R367">
            <v>221115975</v>
          </cell>
          <cell r="S367" t="str">
            <v>AHORROS</v>
          </cell>
          <cell r="T367" t="str">
            <v>Banco de Bogotá</v>
          </cell>
          <cell r="U367" t="str">
            <v>2.436</v>
          </cell>
          <cell r="V367" t="str">
            <v>EPS COOSALUD</v>
          </cell>
          <cell r="W367" t="str">
            <v>SURA</v>
          </cell>
          <cell r="X367" t="str">
            <v>PORVENIR</v>
          </cell>
          <cell r="Y367" t="str">
            <v>CAJAMAG</v>
          </cell>
          <cell r="Z367" t="str">
            <v>PROTECCION</v>
          </cell>
          <cell r="AA367">
            <v>44152</v>
          </cell>
          <cell r="AB367"/>
          <cell r="AC367">
            <v>-44475</v>
          </cell>
          <cell r="AD367" t="str">
            <v>ACUEDUCTO Y ALC</v>
          </cell>
          <cell r="AE367" t="str">
            <v>TRABAJADOR OFICIAL</v>
          </cell>
          <cell r="AF367" t="str">
            <v>SUBGERENCIA GESTION COMERCIAL Y SERVICIO AL CIUDADANO</v>
          </cell>
          <cell r="AG367" t="str">
            <v>N-A</v>
          </cell>
        </row>
        <row r="368">
          <cell r="C368">
            <v>7632483</v>
          </cell>
          <cell r="D368" t="str">
            <v>VILORIA</v>
          </cell>
          <cell r="E368" t="str">
            <v>GOMEZ</v>
          </cell>
          <cell r="F368" t="str">
            <v>JESUS</v>
          </cell>
          <cell r="G368" t="str">
            <v>DAVID</v>
          </cell>
          <cell r="H368" t="str">
            <v>JESUS DAVID VILORIA GOMEZ</v>
          </cell>
          <cell r="I368"/>
          <cell r="J368">
            <v>3015937078</v>
          </cell>
          <cell r="K368" t="str">
            <v>JESUA244@HOTMAIL.COM</v>
          </cell>
          <cell r="L368" t="str">
            <v>CARRERA 10 N 108A - 55</v>
          </cell>
          <cell r="M368" t="str">
            <v>AUXILIAR ADMNISTRATIVO</v>
          </cell>
          <cell r="N368" t="str">
            <v>03</v>
          </cell>
          <cell r="O368" t="str">
            <v>407</v>
          </cell>
          <cell r="P368">
            <v>1795532</v>
          </cell>
          <cell r="Q368">
            <v>200000</v>
          </cell>
          <cell r="R368">
            <v>24087088902</v>
          </cell>
          <cell r="S368" t="str">
            <v>AHORROS</v>
          </cell>
          <cell r="T368" t="str">
            <v>Caja social</v>
          </cell>
          <cell r="U368" t="str">
            <v>2.436</v>
          </cell>
          <cell r="V368" t="str">
            <v>SALUD TOTAL</v>
          </cell>
          <cell r="W368" t="str">
            <v>SURA</v>
          </cell>
          <cell r="X368" t="str">
            <v>COLPENSIONES</v>
          </cell>
          <cell r="Y368" t="str">
            <v>CAJAMAG</v>
          </cell>
          <cell r="Z368" t="str">
            <v>PROTECCION</v>
          </cell>
          <cell r="AA368">
            <v>44180</v>
          </cell>
          <cell r="AB368"/>
          <cell r="AC368">
            <v>-44475</v>
          </cell>
          <cell r="AD368" t="str">
            <v>ACUEDUCTO Y ALC</v>
          </cell>
          <cell r="AE368" t="str">
            <v>TRABAJADOR OFICIAL</v>
          </cell>
          <cell r="AF368" t="str">
            <v>SUBGERENCIA GESTION COMERCIAL Y SERVICIO AL CIUDADANO</v>
          </cell>
          <cell r="AG368" t="str">
            <v>N-A</v>
          </cell>
        </row>
        <row r="369">
          <cell r="C369">
            <v>1083020424</v>
          </cell>
          <cell r="D369" t="str">
            <v>GAMERO</v>
          </cell>
          <cell r="E369" t="str">
            <v>CANDELARIO</v>
          </cell>
          <cell r="F369" t="str">
            <v>CARLOS</v>
          </cell>
          <cell r="G369" t="str">
            <v>JHONY</v>
          </cell>
          <cell r="H369" t="str">
            <v>CARLOS JHONY GAMERO CANDELARIO</v>
          </cell>
          <cell r="I369"/>
          <cell r="J369">
            <v>3017158399</v>
          </cell>
          <cell r="K369" t="str">
            <v>carlosgamero001@gmail.com</v>
          </cell>
          <cell r="L369" t="str">
            <v>DIAGONAL 34 # 8-06</v>
          </cell>
          <cell r="M369" t="str">
            <v>OPERARIO -SUPERVISOR AREA</v>
          </cell>
          <cell r="N369" t="str">
            <v>03</v>
          </cell>
          <cell r="O369" t="str">
            <v>487</v>
          </cell>
          <cell r="P369">
            <v>1795532</v>
          </cell>
          <cell r="Q369"/>
          <cell r="R369">
            <v>564714368</v>
          </cell>
          <cell r="S369" t="str">
            <v>AHORROS</v>
          </cell>
          <cell r="T369" t="str">
            <v>Banco de Bogotá</v>
          </cell>
          <cell r="U369" t="str">
            <v>2.436</v>
          </cell>
          <cell r="V369" t="str">
            <v>FAMISANAR</v>
          </cell>
          <cell r="W369" t="str">
            <v>SURA</v>
          </cell>
          <cell r="X369" t="str">
            <v>PORVENIR</v>
          </cell>
          <cell r="Y369" t="str">
            <v>CAJAMAG</v>
          </cell>
          <cell r="Z369" t="str">
            <v>PROTECCION</v>
          </cell>
          <cell r="AA369">
            <v>44180</v>
          </cell>
          <cell r="AB369"/>
          <cell r="AC369">
            <v>-44475</v>
          </cell>
          <cell r="AD369" t="str">
            <v>CENTRAL</v>
          </cell>
          <cell r="AE369" t="str">
            <v>TRABAJADOR OFICIAL</v>
          </cell>
          <cell r="AF369" t="str">
            <v>SUBGERENCIA OPERACIÓN DE OTROS SERVICIOS</v>
          </cell>
          <cell r="AG369" t="str">
            <v>DIRECCION DE ASEO Y APROVECHAMIENTO</v>
          </cell>
        </row>
        <row r="370">
          <cell r="C370">
            <v>85471932</v>
          </cell>
          <cell r="D370" t="str">
            <v>CUISMAN</v>
          </cell>
          <cell r="E370" t="str">
            <v>CAHUANA</v>
          </cell>
          <cell r="F370" t="str">
            <v>JESUS</v>
          </cell>
          <cell r="G370" t="str">
            <v>DAVID</v>
          </cell>
          <cell r="H370" t="str">
            <v>JESUS DAVID CUISMAN CAHUANA</v>
          </cell>
          <cell r="I370"/>
          <cell r="J370">
            <v>3003360751</v>
          </cell>
          <cell r="K370" t="str">
            <v>JESUS.SANTAMARTA@HOTMAIL.COM</v>
          </cell>
          <cell r="L370" t="str">
            <v>CARRERA 22 N° 9B-58 ALFONSO LOPEZ</v>
          </cell>
          <cell r="M370" t="str">
            <v>OPERARIO -SUPERVISOR AREA</v>
          </cell>
          <cell r="N370" t="str">
            <v>03</v>
          </cell>
          <cell r="O370">
            <v>487</v>
          </cell>
          <cell r="P370">
            <v>1795532</v>
          </cell>
          <cell r="Q370"/>
          <cell r="R370">
            <v>85471932</v>
          </cell>
          <cell r="S370" t="str">
            <v>AHORROS</v>
          </cell>
          <cell r="T370" t="str">
            <v>BBVA</v>
          </cell>
          <cell r="U370" t="str">
            <v>2.436</v>
          </cell>
          <cell r="V370" t="str">
            <v>MUTUAL SER</v>
          </cell>
          <cell r="W370" t="str">
            <v>SURA</v>
          </cell>
          <cell r="X370" t="str">
            <v>PORVENIR</v>
          </cell>
          <cell r="Y370" t="str">
            <v>CAJAMAG</v>
          </cell>
          <cell r="Z370" t="str">
            <v>PROTECCION</v>
          </cell>
          <cell r="AA370">
            <v>44200</v>
          </cell>
          <cell r="AB370">
            <v>44289</v>
          </cell>
          <cell r="AC370">
            <v>-186</v>
          </cell>
          <cell r="AD370" t="str">
            <v>CENTRAL</v>
          </cell>
          <cell r="AE370" t="str">
            <v>TRABAJADOR OFICIAL</v>
          </cell>
          <cell r="AF370" t="str">
            <v>SUBGERENCIA OPERACIÓN DE OTROS SERVICIOS</v>
          </cell>
          <cell r="AG370" t="str">
            <v>DIRECCION DE ASEO Y APROVECHAMIENTO</v>
          </cell>
        </row>
        <row r="371">
          <cell r="C371">
            <v>24712533</v>
          </cell>
          <cell r="D371" t="str">
            <v>GARCIA</v>
          </cell>
          <cell r="E371" t="str">
            <v>TEJEDOR</v>
          </cell>
          <cell r="F371" t="str">
            <v>CLARA</v>
          </cell>
          <cell r="G371" t="str">
            <v>ROSA</v>
          </cell>
          <cell r="H371" t="str">
            <v>CLARA ROSA GARCIA TEJEDOR</v>
          </cell>
          <cell r="I371"/>
          <cell r="J371">
            <v>3115013850</v>
          </cell>
          <cell r="K371" t="str">
            <v>CGARCIAT.1413@GMAIL.COM</v>
          </cell>
          <cell r="L371" t="str">
            <v>MANZANA A CASA 30 TERRA NOVA</v>
          </cell>
          <cell r="M371" t="str">
            <v>TECNICO ADMINISTRATIVO</v>
          </cell>
          <cell r="N371" t="str">
            <v>02</v>
          </cell>
          <cell r="O371">
            <v>367</v>
          </cell>
          <cell r="P371">
            <v>2487143</v>
          </cell>
          <cell r="Q371"/>
          <cell r="R371">
            <v>77915983629</v>
          </cell>
          <cell r="S371" t="str">
            <v>AHORROS</v>
          </cell>
          <cell r="T371" t="str">
            <v>BANCOLOMBIA</v>
          </cell>
          <cell r="U371" t="str">
            <v>2.436</v>
          </cell>
          <cell r="V371" t="str">
            <v>COOMEVA EPS</v>
          </cell>
          <cell r="W371" t="str">
            <v>SURA</v>
          </cell>
          <cell r="X371" t="str">
            <v>PORVENIR</v>
          </cell>
          <cell r="Y371" t="str">
            <v>CAJAMAG</v>
          </cell>
          <cell r="Z371" t="str">
            <v>PROTECCION</v>
          </cell>
          <cell r="AA371">
            <v>44200</v>
          </cell>
          <cell r="AB371">
            <v>44289</v>
          </cell>
          <cell r="AC371">
            <v>-186</v>
          </cell>
          <cell r="AD371" t="str">
            <v>CENTRAL</v>
          </cell>
          <cell r="AE371" t="str">
            <v>TRABAJADOR OFICIAL</v>
          </cell>
          <cell r="AF371" t="str">
            <v>SUBGERENCIA CORPORATIVA</v>
          </cell>
          <cell r="AG371" t="str">
            <v>DIRECCION DE CAPITAL HUMANO</v>
          </cell>
        </row>
        <row r="372">
          <cell r="C372">
            <v>85152149</v>
          </cell>
          <cell r="D372" t="str">
            <v>PONCE</v>
          </cell>
          <cell r="E372" t="str">
            <v>OBREGON</v>
          </cell>
          <cell r="F372" t="str">
            <v>WILMER</v>
          </cell>
          <cell r="G372"/>
          <cell r="H372" t="str">
            <v>WILMER PONCE OBREGON</v>
          </cell>
          <cell r="I372"/>
          <cell r="J372">
            <v>301727706</v>
          </cell>
          <cell r="K372" t="str">
            <v>wilponobre4@hotmail.com</v>
          </cell>
          <cell r="L372" t="str">
            <v>CALLE 45 A N 27- 105 SANTA CRUZ</v>
          </cell>
          <cell r="M372" t="str">
            <v>PROFESIONAL ESPECIALIZADO</v>
          </cell>
          <cell r="N372" t="str">
            <v>03</v>
          </cell>
          <cell r="O372">
            <v>222</v>
          </cell>
          <cell r="P372">
            <v>4236928</v>
          </cell>
          <cell r="Q372"/>
          <cell r="R372">
            <v>77972989561</v>
          </cell>
          <cell r="S372" t="str">
            <v>AHORROS</v>
          </cell>
          <cell r="T372" t="str">
            <v>BANCOLOMBIA</v>
          </cell>
          <cell r="U372" t="str">
            <v>2.436</v>
          </cell>
          <cell r="V372" t="str">
            <v>SANITAS</v>
          </cell>
          <cell r="W372" t="str">
            <v>SURA</v>
          </cell>
          <cell r="X372" t="str">
            <v>PROTECCION</v>
          </cell>
          <cell r="Y372" t="str">
            <v>CAJAMAG</v>
          </cell>
          <cell r="Z372" t="str">
            <v>PROTECCION</v>
          </cell>
          <cell r="AA372">
            <v>44211</v>
          </cell>
          <cell r="AB372">
            <v>44300</v>
          </cell>
          <cell r="AC372">
            <v>-175</v>
          </cell>
          <cell r="AD372" t="str">
            <v>CENTRAL</v>
          </cell>
          <cell r="AE372" t="str">
            <v>TRABAJADOR OFICIAL</v>
          </cell>
          <cell r="AF372" t="str">
            <v>SUBGERENCIA OPERACIÓN DE OTROS SERVICIOS</v>
          </cell>
          <cell r="AG372" t="str">
            <v>DIRECCION DE ASEO Y APROVECHAMIENTO</v>
          </cell>
        </row>
        <row r="373">
          <cell r="C373">
            <v>1082995282</v>
          </cell>
          <cell r="D373" t="str">
            <v>FERNANDEZ</v>
          </cell>
          <cell r="E373" t="str">
            <v>FRANCO</v>
          </cell>
          <cell r="F373" t="str">
            <v>NATALIA</v>
          </cell>
          <cell r="G373" t="str">
            <v>CAROLINA</v>
          </cell>
          <cell r="H373" t="str">
            <v>NATALIA CAROLINA FERNANDEZ FRANCO</v>
          </cell>
          <cell r="I373"/>
          <cell r="J373">
            <v>3005957740</v>
          </cell>
          <cell r="K373" t="str">
            <v>nfernandezfranco@gmail.com</v>
          </cell>
          <cell r="L373" t="str">
            <v>CR 12B N 6- 65 GAIRA</v>
          </cell>
          <cell r="M373" t="str">
            <v>PROFESIONAL UNIVERSITARIO</v>
          </cell>
          <cell r="N373" t="str">
            <v>02</v>
          </cell>
          <cell r="O373">
            <v>219</v>
          </cell>
          <cell r="P373">
            <v>3475432</v>
          </cell>
          <cell r="Q373"/>
          <cell r="R373" t="str">
            <v>0550116100135718</v>
          </cell>
          <cell r="S373" t="str">
            <v>AHORROS</v>
          </cell>
          <cell r="T373" t="str">
            <v>Davivienda</v>
          </cell>
          <cell r="U373" t="str">
            <v>2.436</v>
          </cell>
          <cell r="V373" t="str">
            <v>SURA EPS</v>
          </cell>
          <cell r="W373" t="str">
            <v>SURA</v>
          </cell>
          <cell r="X373" t="str">
            <v>PROTECCION</v>
          </cell>
          <cell r="Y373" t="str">
            <v>CAJAMAG</v>
          </cell>
          <cell r="Z373" t="str">
            <v>PROTECCION</v>
          </cell>
          <cell r="AA373">
            <v>44211</v>
          </cell>
          <cell r="AB373">
            <v>44300</v>
          </cell>
          <cell r="AC373">
            <v>-175</v>
          </cell>
          <cell r="AD373" t="str">
            <v>ACUEDUCTO Y ALC</v>
          </cell>
          <cell r="AE373" t="str">
            <v>TRABAJADOR OFICIAL</v>
          </cell>
          <cell r="AF373" t="str">
            <v>SUBGERENCIA PROYECTOS Y SOSTENIBILIDAD</v>
          </cell>
          <cell r="AG373" t="str">
            <v>N-A</v>
          </cell>
        </row>
        <row r="374">
          <cell r="C374">
            <v>85468951</v>
          </cell>
          <cell r="D374" t="str">
            <v>DUARTE</v>
          </cell>
          <cell r="E374" t="str">
            <v>ANGARITA</v>
          </cell>
          <cell r="F374" t="str">
            <v>LUIS</v>
          </cell>
          <cell r="G374" t="str">
            <v>RAMON</v>
          </cell>
          <cell r="H374" t="str">
            <v>LUIS RAMON DUARTE ANGARITA</v>
          </cell>
          <cell r="I374"/>
          <cell r="J374">
            <v>3005917819</v>
          </cell>
          <cell r="K374" t="str">
            <v>LUMET18@HOTMAIL.COM</v>
          </cell>
          <cell r="L374" t="str">
            <v>CARRERA 71 # 35-35 APTO 1 BARRIO 11 DE NOV</v>
          </cell>
          <cell r="M374" t="str">
            <v>AUXILIAR OPERATIVO</v>
          </cell>
          <cell r="N374" t="str">
            <v>02</v>
          </cell>
          <cell r="O374">
            <v>407</v>
          </cell>
          <cell r="P374">
            <v>1505801</v>
          </cell>
          <cell r="Q374"/>
          <cell r="R374">
            <v>77917207201</v>
          </cell>
          <cell r="S374" t="str">
            <v>AHORROS</v>
          </cell>
          <cell r="T374" t="str">
            <v>BANCOLOMBIA</v>
          </cell>
          <cell r="U374" t="str">
            <v>4.35</v>
          </cell>
          <cell r="V374" t="str">
            <v xml:space="preserve">NUEVA E.P.S </v>
          </cell>
          <cell r="W374" t="str">
            <v>SURA</v>
          </cell>
          <cell r="X374" t="str">
            <v>COLFONDOS</v>
          </cell>
          <cell r="Y374" t="str">
            <v>CAJAMAG</v>
          </cell>
          <cell r="Z374" t="str">
            <v>PROTECCION</v>
          </cell>
          <cell r="AA374">
            <v>44211</v>
          </cell>
          <cell r="AB374">
            <v>44300</v>
          </cell>
          <cell r="AC374">
            <v>-175</v>
          </cell>
          <cell r="AD374" t="str">
            <v>ACUEDUCTO Y ALC</v>
          </cell>
          <cell r="AE374" t="str">
            <v>TRABAJADOR OFICIAL</v>
          </cell>
          <cell r="AF374" t="str">
            <v>SUBGERENCIA ACUEDUCTO Y ALCANTARILLADO</v>
          </cell>
          <cell r="AG374" t="str">
            <v>N-A</v>
          </cell>
        </row>
        <row r="375">
          <cell r="C375">
            <v>9268638</v>
          </cell>
          <cell r="D375" t="str">
            <v>HERNANDEZ</v>
          </cell>
          <cell r="E375" t="str">
            <v>CANTILLO</v>
          </cell>
          <cell r="F375" t="str">
            <v>EDGARDO</v>
          </cell>
          <cell r="G375" t="str">
            <v>ALFONSO</v>
          </cell>
          <cell r="H375" t="str">
            <v>EDGARDO ALFONSO HERNANDEZ CANTILLO</v>
          </cell>
          <cell r="I375"/>
          <cell r="J375">
            <v>3115210697</v>
          </cell>
          <cell r="K375" t="str">
            <v>edgardo101216@gmail.com</v>
          </cell>
          <cell r="L375" t="str">
            <v>CRA 20# 34D COLINA DEL PANDO</v>
          </cell>
          <cell r="M375" t="str">
            <v>TECNICO ADMINISTRATIVO</v>
          </cell>
          <cell r="N375" t="str">
            <v>03</v>
          </cell>
          <cell r="O375">
            <v>407</v>
          </cell>
          <cell r="P375">
            <v>1795532</v>
          </cell>
          <cell r="Q375"/>
          <cell r="R375" t="str">
            <v>116170072700</v>
          </cell>
          <cell r="S375" t="str">
            <v>AHORROS</v>
          </cell>
          <cell r="T375" t="str">
            <v>Banco de Bogotá</v>
          </cell>
          <cell r="U375" t="str">
            <v>4.35</v>
          </cell>
          <cell r="V375" t="str">
            <v>SALUD TOTAL</v>
          </cell>
          <cell r="W375" t="str">
            <v>SURA</v>
          </cell>
          <cell r="X375" t="str">
            <v>COLPENSIONES</v>
          </cell>
          <cell r="Y375" t="str">
            <v>CAJAMAG</v>
          </cell>
          <cell r="Z375" t="str">
            <v>PROTECCION</v>
          </cell>
          <cell r="AA375">
            <v>44203</v>
          </cell>
          <cell r="AB375">
            <v>44300</v>
          </cell>
          <cell r="AC375">
            <v>-175</v>
          </cell>
          <cell r="AD375" t="str">
            <v>ACUEDUCTO Y ALC</v>
          </cell>
          <cell r="AE375" t="str">
            <v>TRABAJADOR OFICIAL</v>
          </cell>
          <cell r="AF375" t="str">
            <v>SUBGERENCIA GESTION COMERCIAL Y SERVICIO AL CIUDADANO</v>
          </cell>
          <cell r="AG375" t="str">
            <v>N-A</v>
          </cell>
        </row>
        <row r="376">
          <cell r="C376">
            <v>1083023679</v>
          </cell>
          <cell r="D376" t="str">
            <v>SAURITH</v>
          </cell>
          <cell r="E376" t="str">
            <v>CAMARGO</v>
          </cell>
          <cell r="F376" t="str">
            <v>DANIELA</v>
          </cell>
          <cell r="G376"/>
          <cell r="H376" t="str">
            <v>DANIELA SAURITH CAMARGO</v>
          </cell>
          <cell r="I376"/>
          <cell r="J376">
            <v>3012630341</v>
          </cell>
          <cell r="K376" t="str">
            <v>daiela.saurith@gmail.com</v>
          </cell>
          <cell r="L376" t="str">
            <v>DG 32 # 9A 21 URB LOS TRUPILLOS</v>
          </cell>
          <cell r="M376" t="str">
            <v>PROFESIONAL UNIVERSITARIO</v>
          </cell>
          <cell r="N376" t="str">
            <v>02</v>
          </cell>
          <cell r="O376">
            <v>219</v>
          </cell>
          <cell r="P376">
            <v>3475432</v>
          </cell>
          <cell r="Q376"/>
          <cell r="R376" t="str">
            <v>0550488404983220</v>
          </cell>
          <cell r="S376" t="str">
            <v>AHORROS</v>
          </cell>
          <cell r="T376" t="str">
            <v>Davivienda</v>
          </cell>
          <cell r="U376" t="str">
            <v>2.436</v>
          </cell>
          <cell r="V376" t="str">
            <v>SANITAS</v>
          </cell>
          <cell r="W376" t="str">
            <v>SURA</v>
          </cell>
          <cell r="X376" t="str">
            <v>PROTECCION</v>
          </cell>
          <cell r="Y376" t="str">
            <v>CAJAMAG</v>
          </cell>
          <cell r="Z376" t="str">
            <v>PROTECCION</v>
          </cell>
          <cell r="AA376">
            <v>44211</v>
          </cell>
          <cell r="AB376">
            <v>44300</v>
          </cell>
          <cell r="AC376">
            <v>-175</v>
          </cell>
          <cell r="AD376" t="str">
            <v>ACUEDUCTO Y ALC</v>
          </cell>
          <cell r="AE376" t="str">
            <v>TRABAJADOR OFICIAL</v>
          </cell>
          <cell r="AF376" t="str">
            <v>SUBGERENCIA PROYECTOS Y SOSTENIBILIDAD</v>
          </cell>
          <cell r="AG376" t="str">
            <v>N-A</v>
          </cell>
        </row>
        <row r="377">
          <cell r="C377">
            <v>1083007735</v>
          </cell>
          <cell r="D377" t="str">
            <v>CAMARGO</v>
          </cell>
          <cell r="E377" t="str">
            <v>MORENO</v>
          </cell>
          <cell r="F377" t="str">
            <v>CLAUDIA</v>
          </cell>
          <cell r="G377" t="str">
            <v>ANDREA</v>
          </cell>
          <cell r="H377" t="str">
            <v>CLAUDIA ANDREA CAMARGO MORENO</v>
          </cell>
          <cell r="I377"/>
          <cell r="J377">
            <v>3003537072</v>
          </cell>
          <cell r="K377" t="str">
            <v>claudiacamargom@gmail.com</v>
          </cell>
          <cell r="L377" t="str">
            <v>CIUDAD DEL SOL ETAPA 3 MANZANA E CASA 28</v>
          </cell>
          <cell r="M377" t="str">
            <v>PROFESIONAL UNIVERSITARIO</v>
          </cell>
          <cell r="N377" t="str">
            <v>02</v>
          </cell>
          <cell r="O377">
            <v>219</v>
          </cell>
          <cell r="P377">
            <v>3475432</v>
          </cell>
          <cell r="Q377"/>
          <cell r="R377">
            <v>51661295477</v>
          </cell>
          <cell r="S377" t="str">
            <v>AHORROS</v>
          </cell>
          <cell r="T377" t="str">
            <v>BANCOLOMBIA</v>
          </cell>
          <cell r="U377" t="str">
            <v>2.436</v>
          </cell>
          <cell r="V377" t="str">
            <v>SANITAS</v>
          </cell>
          <cell r="W377" t="str">
            <v>SURA</v>
          </cell>
          <cell r="X377" t="str">
            <v>PROTECCION</v>
          </cell>
          <cell r="Y377" t="str">
            <v>CAJAMAG</v>
          </cell>
          <cell r="Z377" t="str">
            <v>PROTECCION</v>
          </cell>
          <cell r="AA377">
            <v>44211</v>
          </cell>
          <cell r="AB377">
            <v>44300</v>
          </cell>
          <cell r="AC377">
            <v>-175</v>
          </cell>
          <cell r="AD377" t="str">
            <v>ACUEDUCTO Y ALC</v>
          </cell>
          <cell r="AE377" t="str">
            <v>TRABAJADOR OFICIAL</v>
          </cell>
          <cell r="AF377" t="str">
            <v>SUBGERENCIA PROYECTOS Y SOSTENIBILIDAD</v>
          </cell>
          <cell r="AG377" t="str">
            <v>N-A</v>
          </cell>
        </row>
        <row r="378">
          <cell r="C378">
            <v>1082946408</v>
          </cell>
          <cell r="D378" t="str">
            <v>MALDONADO</v>
          </cell>
          <cell r="E378" t="str">
            <v>VALENCIA</v>
          </cell>
          <cell r="F378" t="str">
            <v>ANDRES</v>
          </cell>
          <cell r="G378" t="str">
            <v>FELIPE</v>
          </cell>
          <cell r="H378" t="str">
            <v>ANDRES FELIPE MALDONADO VALENCIA</v>
          </cell>
          <cell r="I378"/>
          <cell r="J378">
            <v>3008771697</v>
          </cell>
          <cell r="K378" t="str">
            <v>andres.maldonado2312@gmail.com</v>
          </cell>
          <cell r="L378" t="str">
            <v>CALLE 46 # 66 - 48 PARQUES 2 TORRE 37</v>
          </cell>
          <cell r="M378" t="str">
            <v>TECNICO ADMINISTRATIVO</v>
          </cell>
          <cell r="N378" t="str">
            <v>02</v>
          </cell>
          <cell r="O378">
            <v>367</v>
          </cell>
          <cell r="P378">
            <v>2487143</v>
          </cell>
          <cell r="Q378"/>
          <cell r="R378" t="str">
            <v>0570117170031191</v>
          </cell>
          <cell r="S378" t="str">
            <v>AHORROS</v>
          </cell>
          <cell r="T378" t="str">
            <v>Davivienda</v>
          </cell>
          <cell r="U378" t="str">
            <v>.522</v>
          </cell>
          <cell r="V378" t="str">
            <v>SANITAS</v>
          </cell>
          <cell r="W378" t="str">
            <v>SURA</v>
          </cell>
          <cell r="X378" t="str">
            <v>COLPENSIONES</v>
          </cell>
          <cell r="Y378" t="str">
            <v>CAJAMAG</v>
          </cell>
          <cell r="Z378" t="str">
            <v>PROTECCION</v>
          </cell>
          <cell r="AA378">
            <v>44211</v>
          </cell>
          <cell r="AB378">
            <v>44300</v>
          </cell>
          <cell r="AC378">
            <v>-175</v>
          </cell>
          <cell r="AD378" t="str">
            <v>CENTRAL</v>
          </cell>
          <cell r="AE378" t="str">
            <v>TRABAJADOR OFICIAL</v>
          </cell>
          <cell r="AF378" t="str">
            <v>SECRETARIA GENERAL</v>
          </cell>
          <cell r="AG378" t="str">
            <v>N-A</v>
          </cell>
        </row>
        <row r="379">
          <cell r="C379">
            <v>1083035541</v>
          </cell>
          <cell r="D379" t="str">
            <v>ACOSTA</v>
          </cell>
          <cell r="E379" t="str">
            <v>MONTERROSA</v>
          </cell>
          <cell r="F379" t="str">
            <v>ALBERTO</v>
          </cell>
          <cell r="G379" t="str">
            <v>JESUS</v>
          </cell>
          <cell r="H379" t="str">
            <v>ALBERTO JESUS ACOSTA MONTERROSA</v>
          </cell>
          <cell r="I379"/>
          <cell r="J379">
            <v>32144461049</v>
          </cell>
          <cell r="K379" t="str">
            <v>albertoacostamonterrosa@gmail.com</v>
          </cell>
          <cell r="L379" t="str">
            <v>CALLE 3 N 11-29 GAIRA</v>
          </cell>
          <cell r="M379" t="str">
            <v>TECNICO ADMINISTRATIVO</v>
          </cell>
          <cell r="N379" t="str">
            <v>01</v>
          </cell>
          <cell r="O379">
            <v>367</v>
          </cell>
          <cell r="P379">
            <v>1849846</v>
          </cell>
          <cell r="Q379"/>
          <cell r="R379">
            <v>529398604</v>
          </cell>
          <cell r="S379" t="str">
            <v>AHORROS</v>
          </cell>
          <cell r="T379" t="str">
            <v>Banco de Bogotá</v>
          </cell>
          <cell r="U379" t="str">
            <v>.522</v>
          </cell>
          <cell r="V379" t="str">
            <v>SALUD TOTAL</v>
          </cell>
          <cell r="W379" t="str">
            <v>SURA</v>
          </cell>
          <cell r="X379" t="str">
            <v>PROTECCION</v>
          </cell>
          <cell r="Y379" t="str">
            <v>CAJAMAG</v>
          </cell>
          <cell r="Z379" t="str">
            <v>PROTECCION</v>
          </cell>
          <cell r="AA379">
            <v>44211</v>
          </cell>
          <cell r="AB379">
            <v>44300</v>
          </cell>
          <cell r="AC379">
            <v>-175</v>
          </cell>
          <cell r="AD379" t="str">
            <v>CENTRAL</v>
          </cell>
          <cell r="AE379" t="str">
            <v>TRABAJADOR OFICIAL</v>
          </cell>
          <cell r="AF379" t="str">
            <v>SECRETARIA GENERAL</v>
          </cell>
          <cell r="AG379" t="str">
            <v>N-A</v>
          </cell>
        </row>
        <row r="380">
          <cell r="C380">
            <v>57290082</v>
          </cell>
          <cell r="D380" t="str">
            <v>MELGAREJO</v>
          </cell>
          <cell r="E380" t="str">
            <v>BOLAÑO</v>
          </cell>
          <cell r="F380" t="str">
            <v>STEFANY</v>
          </cell>
          <cell r="G380"/>
          <cell r="H380" t="str">
            <v>STEFANY MELGAREJO BOLAÑO</v>
          </cell>
          <cell r="I380"/>
          <cell r="J380">
            <v>3007920366</v>
          </cell>
          <cell r="K380" t="str">
            <v>sptefany19@hotmail.com</v>
          </cell>
          <cell r="L380" t="str">
            <v>CALLE 30 MANZANA 45 CASA 3 EL PANDO</v>
          </cell>
          <cell r="M380" t="str">
            <v>TECNICO ADMINISTRATIVO</v>
          </cell>
          <cell r="N380" t="str">
            <v>01</v>
          </cell>
          <cell r="O380">
            <v>367</v>
          </cell>
          <cell r="P380">
            <v>1849846</v>
          </cell>
          <cell r="Q380"/>
          <cell r="R380" t="str">
            <v>488408669965</v>
          </cell>
          <cell r="S380" t="str">
            <v>AHORROS</v>
          </cell>
          <cell r="T380" t="str">
            <v>Davivienda</v>
          </cell>
          <cell r="U380" t="str">
            <v>2.436</v>
          </cell>
          <cell r="V380" t="str">
            <v>SURA EPS</v>
          </cell>
          <cell r="W380" t="str">
            <v>SURA</v>
          </cell>
          <cell r="X380" t="str">
            <v>PROTECCION</v>
          </cell>
          <cell r="Y380" t="str">
            <v>CAJAMAG</v>
          </cell>
          <cell r="Z380" t="str">
            <v>PROTECCION</v>
          </cell>
          <cell r="AA380">
            <v>44228</v>
          </cell>
          <cell r="AB380">
            <v>44316</v>
          </cell>
          <cell r="AC380">
            <v>-159</v>
          </cell>
          <cell r="AD380" t="str">
            <v>CENTRAL</v>
          </cell>
          <cell r="AE380" t="str">
            <v>TRABAJADOR OFICIAL</v>
          </cell>
          <cell r="AF380" t="str">
            <v>SECRETARIA GENERAL</v>
          </cell>
          <cell r="AG380" t="str">
            <v>N-A</v>
          </cell>
        </row>
        <row r="381">
          <cell r="C381">
            <v>1082887420</v>
          </cell>
          <cell r="D381" t="str">
            <v>PADILLA</v>
          </cell>
          <cell r="E381" t="str">
            <v>ARIZA</v>
          </cell>
          <cell r="F381" t="str">
            <v>MANUEL</v>
          </cell>
          <cell r="G381" t="str">
            <v>SANTIAGO</v>
          </cell>
          <cell r="H381" t="str">
            <v>MANUEL SANTIAGO PADILLA ARIZA</v>
          </cell>
          <cell r="I381"/>
          <cell r="J381">
            <v>3016093768</v>
          </cell>
          <cell r="K381" t="str">
            <v>NO TIENE</v>
          </cell>
          <cell r="L381" t="str">
            <v>CALLE 38 # 19B - 24 EL PANDO</v>
          </cell>
          <cell r="M381" t="str">
            <v>OPERARIO- (Lectura y Reparto)</v>
          </cell>
          <cell r="N381" t="str">
            <v>01</v>
          </cell>
          <cell r="O381">
            <v>487</v>
          </cell>
          <cell r="P381">
            <v>1150932</v>
          </cell>
          <cell r="Q381"/>
          <cell r="R381">
            <v>7242021145</v>
          </cell>
          <cell r="S381" t="str">
            <v>AHORROS</v>
          </cell>
          <cell r="T381" t="str">
            <v>COLPATRIA</v>
          </cell>
          <cell r="U381" t="str">
            <v>2.436</v>
          </cell>
          <cell r="V381" t="str">
            <v>MUTUAL SER</v>
          </cell>
          <cell r="W381" t="str">
            <v>SURA</v>
          </cell>
          <cell r="X381" t="str">
            <v>PORVENIR</v>
          </cell>
          <cell r="Y381" t="str">
            <v>CAJAMAG</v>
          </cell>
          <cell r="Z381" t="str">
            <v>PROTECCION</v>
          </cell>
          <cell r="AA381">
            <v>44228</v>
          </cell>
          <cell r="AB381">
            <v>44316</v>
          </cell>
          <cell r="AC381">
            <v>-159</v>
          </cell>
          <cell r="AD381" t="str">
            <v>ACUEDUCTO Y ALC</v>
          </cell>
          <cell r="AE381" t="str">
            <v>TRABAJADOR OFICIAL</v>
          </cell>
          <cell r="AF381" t="str">
            <v>SUBGERENCIA GESTION COMERCIAL Y SERVICIO AL CIUDADANO</v>
          </cell>
          <cell r="AG381" t="str">
            <v>N-A</v>
          </cell>
        </row>
        <row r="382">
          <cell r="C382">
            <v>1082989562</v>
          </cell>
          <cell r="D382" t="str">
            <v>BUJATO</v>
          </cell>
          <cell r="E382" t="str">
            <v>CUAO</v>
          </cell>
          <cell r="F382" t="str">
            <v>LAURA</v>
          </cell>
          <cell r="G382" t="str">
            <v>MARCELA</v>
          </cell>
          <cell r="H382" t="str">
            <v>LAURA MARCELA BUJATO CUAO</v>
          </cell>
          <cell r="I382"/>
          <cell r="J382">
            <v>3023762719</v>
          </cell>
          <cell r="K382" t="str">
            <v>LAURABJATO@GMAIL.COM</v>
          </cell>
          <cell r="L382" t="str">
            <v>CALLE 11B # 23 - 92 LOS OLIVOS</v>
          </cell>
          <cell r="M382" t="str">
            <v>PROFESIONAL UNIVERSITARIO</v>
          </cell>
          <cell r="N382" t="str">
            <v>02</v>
          </cell>
          <cell r="O382">
            <v>219</v>
          </cell>
          <cell r="P382">
            <v>3475432</v>
          </cell>
          <cell r="Q382"/>
          <cell r="R382">
            <v>77900036852</v>
          </cell>
          <cell r="S382" t="str">
            <v>AHORROS</v>
          </cell>
          <cell r="T382" t="str">
            <v>BANCOLOMBIA</v>
          </cell>
          <cell r="U382" t="str">
            <v>2.436</v>
          </cell>
          <cell r="V382" t="str">
            <v>SALUD TOTAL</v>
          </cell>
          <cell r="W382" t="str">
            <v>SURA</v>
          </cell>
          <cell r="X382" t="str">
            <v>PROTECCION</v>
          </cell>
          <cell r="Y382" t="str">
            <v>CAJAMAG</v>
          </cell>
          <cell r="Z382" t="str">
            <v>PROTECCION</v>
          </cell>
          <cell r="AA382">
            <v>44228</v>
          </cell>
          <cell r="AB382">
            <v>44285</v>
          </cell>
          <cell r="AC382">
            <v>-190</v>
          </cell>
          <cell r="AD382" t="str">
            <v>ACUEDUCTO Y ALC</v>
          </cell>
          <cell r="AE382" t="str">
            <v>TRABAJADOR OFICIAL</v>
          </cell>
          <cell r="AF382" t="str">
            <v>OFICINA  ASESORA COMUNICACIONES</v>
          </cell>
          <cell r="AG382" t="str">
            <v>N-A</v>
          </cell>
        </row>
        <row r="383">
          <cell r="C383">
            <v>85460188</v>
          </cell>
          <cell r="D383" t="str">
            <v>ARTETA</v>
          </cell>
          <cell r="E383" t="str">
            <v>DE LA HOZ</v>
          </cell>
          <cell r="F383" t="str">
            <v>JAIME</v>
          </cell>
          <cell r="G383" t="str">
            <v>RAFAEL</v>
          </cell>
          <cell r="H383" t="str">
            <v>JAIME RAFAEL ARTETA DE LA HOZ</v>
          </cell>
          <cell r="I383"/>
          <cell r="J383">
            <v>3044843702</v>
          </cell>
          <cell r="K383" t="str">
            <v>amati816@gmail.com</v>
          </cell>
          <cell r="L383" t="str">
            <v>CALLE 13 A - 32-66 URB GALICIA</v>
          </cell>
          <cell r="M383" t="str">
            <v>AUXILIAR ADMINISTRATIVO</v>
          </cell>
          <cell r="N383" t="str">
            <v>01</v>
          </cell>
          <cell r="O383">
            <v>407</v>
          </cell>
          <cell r="P383">
            <v>1150932</v>
          </cell>
          <cell r="Q383">
            <v>200000</v>
          </cell>
          <cell r="R383" t="str">
            <v>117100079278</v>
          </cell>
          <cell r="S383" t="str">
            <v>AHORROS</v>
          </cell>
          <cell r="T383" t="str">
            <v>Davivienda</v>
          </cell>
          <cell r="U383" t="str">
            <v>2.436</v>
          </cell>
          <cell r="V383" t="str">
            <v>FAMISANAR</v>
          </cell>
          <cell r="W383" t="str">
            <v>SURA</v>
          </cell>
          <cell r="X383" t="str">
            <v>PROTECCION</v>
          </cell>
          <cell r="Y383" t="str">
            <v>CAJAMAG</v>
          </cell>
          <cell r="Z383" t="str">
            <v>PROTECCION</v>
          </cell>
          <cell r="AA383">
            <v>44228</v>
          </cell>
          <cell r="AB383">
            <v>44316</v>
          </cell>
          <cell r="AC383">
            <v>-159</v>
          </cell>
          <cell r="AD383" t="str">
            <v>ACUEDUCTO Y ALC</v>
          </cell>
          <cell r="AE383" t="str">
            <v>TRABAJADOR OFICIAL</v>
          </cell>
          <cell r="AF383" t="str">
            <v>SUBGERENCIA GESTION COMERCIAL Y SERVICIO AL CIUDADANO</v>
          </cell>
          <cell r="AG383" t="str">
            <v>N-A</v>
          </cell>
        </row>
        <row r="384">
          <cell r="C384">
            <v>1082956846</v>
          </cell>
          <cell r="D384" t="str">
            <v>MUGNO</v>
          </cell>
          <cell r="E384" t="str">
            <v>MIER</v>
          </cell>
          <cell r="F384" t="str">
            <v>FRANCISCO</v>
          </cell>
          <cell r="G384" t="str">
            <v>JAVIER</v>
          </cell>
          <cell r="H384" t="str">
            <v>FRANCISCO JAVIER MUGNO MIER</v>
          </cell>
          <cell r="I384"/>
          <cell r="J384">
            <v>3013187134</v>
          </cell>
          <cell r="K384" t="str">
            <v>franciscomugno8@gmail.com</v>
          </cell>
          <cell r="L384" t="str">
            <v>CALLE 41 # 15-49 MARIA EUGENIA</v>
          </cell>
          <cell r="M384" t="str">
            <v>OPERARIO- (Lectura y Reparto)</v>
          </cell>
          <cell r="N384" t="str">
            <v>01</v>
          </cell>
          <cell r="O384">
            <v>487</v>
          </cell>
          <cell r="P384">
            <v>1150932</v>
          </cell>
          <cell r="Q384"/>
          <cell r="R384" t="str">
            <v>235221967</v>
          </cell>
          <cell r="S384" t="str">
            <v>AHORROS</v>
          </cell>
          <cell r="T384" t="str">
            <v>Banco de Bogotá</v>
          </cell>
          <cell r="U384" t="str">
            <v>2.436</v>
          </cell>
          <cell r="V384" t="str">
            <v>FAMISANAR</v>
          </cell>
          <cell r="W384" t="str">
            <v>SURA</v>
          </cell>
          <cell r="X384" t="str">
            <v>PORVENIR</v>
          </cell>
          <cell r="Y384" t="str">
            <v>CAJAMAG</v>
          </cell>
          <cell r="Z384" t="str">
            <v>PROTECCION</v>
          </cell>
          <cell r="AA384">
            <v>44228</v>
          </cell>
          <cell r="AB384">
            <v>44316</v>
          </cell>
          <cell r="AC384">
            <v>-159</v>
          </cell>
          <cell r="AD384" t="str">
            <v>ACUEDUCTO Y ALC</v>
          </cell>
          <cell r="AE384" t="str">
            <v>TRABAJADOR OFICIAL</v>
          </cell>
          <cell r="AF384" t="str">
            <v>SUBGERENCIA GESTION COMERCIAL Y SERVICIO AL CIUDADANO</v>
          </cell>
          <cell r="AG384" t="str">
            <v>N-A</v>
          </cell>
        </row>
        <row r="385">
          <cell r="C385">
            <v>7144197</v>
          </cell>
          <cell r="D385" t="str">
            <v>JIMENEZ</v>
          </cell>
          <cell r="E385" t="str">
            <v>ALVAREZ</v>
          </cell>
          <cell r="F385" t="str">
            <v>ANTONIO</v>
          </cell>
          <cell r="G385" t="str">
            <v>RAFAEL</v>
          </cell>
          <cell r="H385" t="str">
            <v>ANTONIO RAFAEL JIMENEZ ALVAREZ</v>
          </cell>
          <cell r="I385"/>
          <cell r="J385">
            <v>3172355341</v>
          </cell>
          <cell r="K385" t="str">
            <v>aja1208@hotmail.com</v>
          </cell>
          <cell r="L385" t="str">
            <v>MANZANA 4 CASA 10 URB. FILADELFIA</v>
          </cell>
          <cell r="M385" t="str">
            <v>OPERARIO SUPERVISOR AREA</v>
          </cell>
          <cell r="N385" t="str">
            <v>03</v>
          </cell>
          <cell r="O385">
            <v>487</v>
          </cell>
          <cell r="P385">
            <v>1795532</v>
          </cell>
          <cell r="Q385"/>
          <cell r="R385" t="str">
            <v>117370069066</v>
          </cell>
          <cell r="S385" t="str">
            <v>AHORROS</v>
          </cell>
          <cell r="T385" t="str">
            <v>Davivienda</v>
          </cell>
          <cell r="U385" t="str">
            <v>2.436</v>
          </cell>
          <cell r="V385" t="str">
            <v>SANITAS</v>
          </cell>
          <cell r="W385" t="str">
            <v>SURA</v>
          </cell>
          <cell r="X385" t="str">
            <v>COLFONDOS</v>
          </cell>
          <cell r="Y385" t="str">
            <v>CAJAMAG</v>
          </cell>
          <cell r="Z385" t="str">
            <v>PORVENIR</v>
          </cell>
          <cell r="AA385">
            <v>44228</v>
          </cell>
          <cell r="AB385">
            <v>44316</v>
          </cell>
          <cell r="AC385">
            <v>-159</v>
          </cell>
          <cell r="AD385" t="str">
            <v>CENTRAL</v>
          </cell>
          <cell r="AE385" t="str">
            <v>TRABAJADOR OFICIAL</v>
          </cell>
          <cell r="AF385" t="str">
            <v>SUBGERENCIA OPERACIÓN DE OTROS SERVICIOS</v>
          </cell>
          <cell r="AG385" t="str">
            <v>DIRECCION DE ASEO Y APROVECHAMIENTO</v>
          </cell>
        </row>
        <row r="386">
          <cell r="C386">
            <v>36718710</v>
          </cell>
          <cell r="D386" t="str">
            <v>ALEMAN</v>
          </cell>
          <cell r="E386" t="str">
            <v>PEINADO</v>
          </cell>
          <cell r="F386" t="str">
            <v>SUGEY</v>
          </cell>
          <cell r="G386" t="str">
            <v>PATRICIA</v>
          </cell>
          <cell r="H386" t="str">
            <v>SUGEY PATRICIA ALEMAN PEINADO</v>
          </cell>
          <cell r="I386" t="str">
            <v>Santa Marta, Magdalena</v>
          </cell>
          <cell r="J386">
            <v>3007347134</v>
          </cell>
          <cell r="K386" t="str">
            <v>sugeypatriciaaleman@gmail.com</v>
          </cell>
          <cell r="L386" t="str">
            <v>CALLE 46B N 32 D 34C 7 URB KALASHE</v>
          </cell>
          <cell r="M386" t="str">
            <v>TECNICO ADMINISTRATIVO</v>
          </cell>
          <cell r="N386" t="str">
            <v>01</v>
          </cell>
          <cell r="O386">
            <v>367</v>
          </cell>
          <cell r="P386">
            <v>1849846</v>
          </cell>
          <cell r="Q386"/>
          <cell r="R386">
            <v>117100093519</v>
          </cell>
          <cell r="S386" t="str">
            <v>AHORROS</v>
          </cell>
          <cell r="T386" t="str">
            <v>Davivienda</v>
          </cell>
          <cell r="U386" t="str">
            <v>.522</v>
          </cell>
          <cell r="V386" t="str">
            <v>SALUD TOTAL</v>
          </cell>
          <cell r="W386" t="str">
            <v>SURA</v>
          </cell>
          <cell r="X386" t="str">
            <v>PORVENIR</v>
          </cell>
          <cell r="Y386" t="str">
            <v>CAJAMAG</v>
          </cell>
          <cell r="Z386" t="str">
            <v>PROTECCION</v>
          </cell>
          <cell r="AA386">
            <v>44242</v>
          </cell>
          <cell r="AB386">
            <v>44330</v>
          </cell>
          <cell r="AC386">
            <v>-145</v>
          </cell>
          <cell r="AD386" t="str">
            <v>CENTRAL</v>
          </cell>
          <cell r="AE386" t="str">
            <v>TRABAJADOR OFICIAL</v>
          </cell>
          <cell r="AF386" t="str">
            <v>SECRETARIA GENERAL</v>
          </cell>
          <cell r="AG386" t="str">
            <v>N-A</v>
          </cell>
        </row>
        <row r="387">
          <cell r="C387">
            <v>15249162</v>
          </cell>
          <cell r="D387" t="str">
            <v>SALCEDO</v>
          </cell>
          <cell r="E387" t="str">
            <v>BARRIOS</v>
          </cell>
          <cell r="F387" t="str">
            <v>ORLANDO</v>
          </cell>
          <cell r="G387" t="str">
            <v>RAFAEL</v>
          </cell>
          <cell r="H387" t="str">
            <v>ORLANDO RAFAEL SALCEDO BARRIOS</v>
          </cell>
          <cell r="I387" t="str">
            <v>Plato, Magdalena</v>
          </cell>
          <cell r="J387">
            <v>3046770469</v>
          </cell>
          <cell r="K387" t="str">
            <v>orlandosalcedo0111@gmail.com</v>
          </cell>
          <cell r="L387" t="str">
            <v>MANZANA G CASA 1 URB ROSALIA</v>
          </cell>
          <cell r="M387" t="str">
            <v>CONDUCTOR (VOLQUETA)</v>
          </cell>
          <cell r="N387" t="str">
            <v>03</v>
          </cell>
          <cell r="O387">
            <v>480</v>
          </cell>
          <cell r="P387">
            <v>1795532</v>
          </cell>
          <cell r="Q387"/>
          <cell r="R387">
            <v>439203217</v>
          </cell>
          <cell r="S387" t="str">
            <v>AHORROS</v>
          </cell>
          <cell r="T387" t="str">
            <v>Banco de Bogotá</v>
          </cell>
          <cell r="U387" t="str">
            <v>4.35</v>
          </cell>
          <cell r="V387" t="str">
            <v>SANITAS</v>
          </cell>
          <cell r="W387" t="str">
            <v>SURA</v>
          </cell>
          <cell r="X387" t="str">
            <v>COLPENSIONES</v>
          </cell>
          <cell r="Y387" t="str">
            <v>CAJAMAG</v>
          </cell>
          <cell r="Z387" t="str">
            <v>PROTECCION</v>
          </cell>
          <cell r="AA387">
            <v>44242</v>
          </cell>
          <cell r="AB387">
            <v>44330</v>
          </cell>
          <cell r="AC387">
            <v>-145</v>
          </cell>
          <cell r="AD387" t="str">
            <v>CENTRAL</v>
          </cell>
          <cell r="AE387" t="str">
            <v>TRABAJADOR OFICIAL</v>
          </cell>
          <cell r="AF387" t="str">
            <v>SUBGERENCIA OPERACIÓN DE OTROS SERVICIOS</v>
          </cell>
          <cell r="AG387" t="str">
            <v>DIRECCION ACTIVIDADES COMPLEMENTARIAS Y SERVICIOS NO REGULADOS</v>
          </cell>
        </row>
        <row r="388">
          <cell r="C388">
            <v>12562017</v>
          </cell>
          <cell r="D388" t="str">
            <v>BARROS</v>
          </cell>
          <cell r="E388" t="str">
            <v>DELGADO</v>
          </cell>
          <cell r="F388" t="str">
            <v>MIGUEL</v>
          </cell>
          <cell r="G388" t="str">
            <v>ANTONIO</v>
          </cell>
          <cell r="H388" t="str">
            <v>MIGUEL ANTONIO BARROS DELGADO</v>
          </cell>
          <cell r="I388" t="str">
            <v>Santa Marta, Magdalena</v>
          </cell>
          <cell r="J388">
            <v>3045364833</v>
          </cell>
          <cell r="K388" t="str">
            <v>MIGUELBARROSDELGADO64@GMAIL.COM</v>
          </cell>
          <cell r="L388" t="str">
            <v>CALLE 28E # 18- 62 CATALINA</v>
          </cell>
          <cell r="M388" t="str">
            <v>TECNICO ADMINISTRATIVO</v>
          </cell>
          <cell r="N388" t="str">
            <v>01</v>
          </cell>
          <cell r="O388">
            <v>367</v>
          </cell>
          <cell r="P388">
            <v>1849846</v>
          </cell>
          <cell r="Q388"/>
          <cell r="R388">
            <v>45015481368</v>
          </cell>
          <cell r="S388" t="str">
            <v>AHORROS</v>
          </cell>
          <cell r="T388" t="str">
            <v>BANCOLOMBIA</v>
          </cell>
          <cell r="U388" t="str">
            <v>4.35</v>
          </cell>
          <cell r="V388" t="str">
            <v>SANITAS</v>
          </cell>
          <cell r="W388" t="str">
            <v>SURA</v>
          </cell>
          <cell r="X388" t="str">
            <v>COLPENSIONES</v>
          </cell>
          <cell r="Y388" t="str">
            <v>CAJAMAG</v>
          </cell>
          <cell r="Z388" t="str">
            <v>PROTECCION</v>
          </cell>
          <cell r="AA388">
            <v>44242</v>
          </cell>
          <cell r="AB388">
            <v>44330</v>
          </cell>
          <cell r="AC388">
            <v>-145</v>
          </cell>
          <cell r="AD388" t="str">
            <v>ENERGIA Y ALUMBRADO</v>
          </cell>
          <cell r="AE388" t="str">
            <v>TRABAJADOR OFICIAL</v>
          </cell>
          <cell r="AF388" t="str">
            <v>SUBGERENCIA OPERACIÓN DE OTROS SERVICIOS</v>
          </cell>
          <cell r="AG388" t="str">
            <v>DIRECCION ENERGIA Y ALUMBRADO PUBLICO</v>
          </cell>
        </row>
        <row r="389">
          <cell r="C389">
            <v>57432639</v>
          </cell>
          <cell r="D389" t="str">
            <v>CAMPO</v>
          </cell>
          <cell r="E389" t="str">
            <v>OROZCO</v>
          </cell>
          <cell r="F389" t="str">
            <v>MARTHA</v>
          </cell>
          <cell r="G389" t="str">
            <v>PATRICIA</v>
          </cell>
          <cell r="H389" t="str">
            <v>MARTHA PATRICIA CAMPO OROZCO</v>
          </cell>
          <cell r="I389" t="str">
            <v>Santa Marta, Magdalena</v>
          </cell>
          <cell r="J389">
            <v>3008088925</v>
          </cell>
          <cell r="K389" t="str">
            <v>CAMMANHA@YAHOO.ES</v>
          </cell>
          <cell r="L389" t="str">
            <v>MANZANA 37 CASA 6 URB LIBANO</v>
          </cell>
          <cell r="M389" t="str">
            <v>PROFESIONAL UNIVERSITARIO</v>
          </cell>
          <cell r="N389" t="str">
            <v>01</v>
          </cell>
          <cell r="O389">
            <v>219</v>
          </cell>
          <cell r="P389">
            <v>2647587</v>
          </cell>
          <cell r="Q389"/>
          <cell r="R389">
            <v>57432639</v>
          </cell>
          <cell r="S389" t="str">
            <v>AHORROS</v>
          </cell>
          <cell r="T389" t="str">
            <v>BANCOLOMBIA</v>
          </cell>
          <cell r="U389" t="str">
            <v>.522</v>
          </cell>
          <cell r="V389" t="str">
            <v>SURA EPS</v>
          </cell>
          <cell r="W389" t="str">
            <v>SURA</v>
          </cell>
          <cell r="X389" t="str">
            <v>COLFONDOS</v>
          </cell>
          <cell r="Y389" t="str">
            <v>CAJAMAG</v>
          </cell>
          <cell r="Z389" t="str">
            <v>PROTECCION</v>
          </cell>
          <cell r="AA389">
            <v>44242</v>
          </cell>
          <cell r="AB389">
            <v>44330</v>
          </cell>
          <cell r="AC389">
            <v>-145</v>
          </cell>
          <cell r="AD389" t="str">
            <v>ACUEDUCTO Y ALC</v>
          </cell>
          <cell r="AE389" t="str">
            <v>TRABAJADOR OFICIAL</v>
          </cell>
          <cell r="AF389" t="str">
            <v>SUBGERENCIA GESTION COMERCIAL Y SERVICIO AL CIUDADANO</v>
          </cell>
          <cell r="AG389" t="str">
            <v>N-A</v>
          </cell>
        </row>
        <row r="390">
          <cell r="C390">
            <v>1082916737</v>
          </cell>
          <cell r="D390" t="str">
            <v>CASTRO</v>
          </cell>
          <cell r="E390" t="str">
            <v>GUTIERREZ</v>
          </cell>
          <cell r="F390" t="str">
            <v>DEIRDRE</v>
          </cell>
          <cell r="G390" t="str">
            <v>ROSA</v>
          </cell>
          <cell r="H390" t="str">
            <v>DEIRDRE ROSA CASTRO GUTIERREZ</v>
          </cell>
          <cell r="I390" t="str">
            <v>BOGOTA D.C (CUNDINAMARCA)</v>
          </cell>
          <cell r="J390">
            <v>3043303389</v>
          </cell>
          <cell r="K390" t="str">
            <v>DEIDRECASTRO27@GMAIL.COM</v>
          </cell>
          <cell r="L390" t="str">
            <v>MANZANA 3 CASA 8 URB LAS CASAS- ANDREA CAROLINA</v>
          </cell>
          <cell r="M390" t="str">
            <v>PROFESIONAL UNIVERSITARIO</v>
          </cell>
          <cell r="N390" t="str">
            <v>01</v>
          </cell>
          <cell r="O390">
            <v>219</v>
          </cell>
          <cell r="P390">
            <v>2647587</v>
          </cell>
          <cell r="Q390"/>
          <cell r="R390">
            <v>91699123299</v>
          </cell>
          <cell r="S390" t="str">
            <v>AHORROS</v>
          </cell>
          <cell r="T390" t="str">
            <v>BANCOLOMBIA</v>
          </cell>
          <cell r="U390" t="str">
            <v>.522</v>
          </cell>
          <cell r="V390" t="str">
            <v>SALUD TOTAL</v>
          </cell>
          <cell r="W390" t="str">
            <v>SURA</v>
          </cell>
          <cell r="X390" t="str">
            <v>COLPENSIONES</v>
          </cell>
          <cell r="Y390" t="str">
            <v>CAJAMAG</v>
          </cell>
          <cell r="Z390"/>
          <cell r="AA390">
            <v>44242</v>
          </cell>
          <cell r="AB390">
            <v>44330</v>
          </cell>
          <cell r="AC390">
            <v>-145</v>
          </cell>
          <cell r="AD390" t="str">
            <v>ACUEDUCTO Y ALC</v>
          </cell>
          <cell r="AE390" t="str">
            <v>TRABAJADOR OFICIAL</v>
          </cell>
          <cell r="AF390" t="str">
            <v>SUBGERENCIA GESTION COMERCIAL Y SERVICIO AL CIUDADANO</v>
          </cell>
          <cell r="AG390" t="str">
            <v>N-A</v>
          </cell>
        </row>
        <row r="391">
          <cell r="C391">
            <v>1152937149</v>
          </cell>
          <cell r="D391" t="str">
            <v>GIL</v>
          </cell>
          <cell r="E391" t="str">
            <v>MENDOZA</v>
          </cell>
          <cell r="F391" t="str">
            <v>BRAYAN</v>
          </cell>
          <cell r="G391" t="str">
            <v>DAVID</v>
          </cell>
          <cell r="H391" t="str">
            <v>BRAYAN DAVID GIL MENDOZA</v>
          </cell>
          <cell r="I391" t="str">
            <v>Cienaga, Magdalena</v>
          </cell>
          <cell r="J391">
            <v>3043443574</v>
          </cell>
          <cell r="K391" t="str">
            <v>BR.YANHILLMZ@GMAIL.COM</v>
          </cell>
          <cell r="L391" t="str">
            <v>MANZANA D CASA 13 TEJARES DEL LIBERTADOR</v>
          </cell>
          <cell r="M391" t="str">
            <v>PROFESIONAL UNIVERSITARIO</v>
          </cell>
          <cell r="N391" t="str">
            <v>01</v>
          </cell>
          <cell r="O391">
            <v>219</v>
          </cell>
          <cell r="P391">
            <v>2647587</v>
          </cell>
          <cell r="Q391"/>
          <cell r="R391">
            <v>7242021834</v>
          </cell>
          <cell r="S391" t="str">
            <v>AHORROS</v>
          </cell>
          <cell r="T391" t="str">
            <v>COLPATRIA</v>
          </cell>
          <cell r="U391" t="str">
            <v>.522</v>
          </cell>
          <cell r="V391" t="str">
            <v xml:space="preserve">NUEVA E.P.S </v>
          </cell>
          <cell r="W391" t="str">
            <v>SURA</v>
          </cell>
          <cell r="X391" t="str">
            <v>PROTECCION</v>
          </cell>
          <cell r="Y391" t="str">
            <v>CAJAMAG</v>
          </cell>
          <cell r="Z391" t="str">
            <v>PROTECCION</v>
          </cell>
          <cell r="AA391">
            <v>44242</v>
          </cell>
          <cell r="AB391">
            <v>44330</v>
          </cell>
          <cell r="AC391">
            <v>-145</v>
          </cell>
          <cell r="AD391" t="str">
            <v>ACUEDUCTO Y ALC</v>
          </cell>
          <cell r="AE391" t="str">
            <v>TRABAJADOR OFICIAL</v>
          </cell>
          <cell r="AF391" t="str">
            <v>SUBGERENCIA GESTION COMERCIAL Y SERVICIO AL CIUDADANO</v>
          </cell>
          <cell r="AG391" t="str">
            <v>N-A</v>
          </cell>
        </row>
        <row r="392">
          <cell r="C392">
            <v>1082932529</v>
          </cell>
          <cell r="D392" t="str">
            <v>VASQUEZ</v>
          </cell>
          <cell r="E392" t="str">
            <v>COTES</v>
          </cell>
          <cell r="F392" t="str">
            <v>LEONELDA</v>
          </cell>
          <cell r="G392" t="str">
            <v>ISABEL</v>
          </cell>
          <cell r="H392" t="str">
            <v>LEONELDA ISABEL VASQUEZ COTES</v>
          </cell>
          <cell r="I392" t="str">
            <v>Santa Marta, Magdalena</v>
          </cell>
          <cell r="J392">
            <v>3117134556</v>
          </cell>
          <cell r="K392" t="str">
            <v>LEONELD9111219@GMAIL.COM</v>
          </cell>
          <cell r="L392" t="str">
            <v>CR 21 A 1 # 29F - 90 LOS FAROLES</v>
          </cell>
          <cell r="M392" t="str">
            <v>AUXILIAR ADMINISTRATIVO</v>
          </cell>
          <cell r="N392" t="str">
            <v>02</v>
          </cell>
          <cell r="O392">
            <v>407</v>
          </cell>
          <cell r="P392">
            <v>1505801</v>
          </cell>
          <cell r="Q392"/>
          <cell r="R392">
            <v>91600001202</v>
          </cell>
          <cell r="S392" t="str">
            <v>AHORROS</v>
          </cell>
          <cell r="T392" t="str">
            <v>BANCOLOMBIA</v>
          </cell>
          <cell r="U392" t="str">
            <v>.522</v>
          </cell>
          <cell r="V392" t="str">
            <v>SANITAS</v>
          </cell>
          <cell r="W392" t="str">
            <v>SURA</v>
          </cell>
          <cell r="X392" t="str">
            <v>PROTECCION</v>
          </cell>
          <cell r="Y392" t="str">
            <v>CAJAMAG</v>
          </cell>
          <cell r="Z392" t="str">
            <v>PROTECCION</v>
          </cell>
          <cell r="AA392">
            <v>44256</v>
          </cell>
          <cell r="AB392">
            <v>44347</v>
          </cell>
          <cell r="AC392">
            <v>-128</v>
          </cell>
          <cell r="AD392" t="str">
            <v>ACUEDUCTO Y ALC</v>
          </cell>
          <cell r="AE392" t="str">
            <v>TRABAJADOR OFICIAL</v>
          </cell>
          <cell r="AF392" t="str">
            <v>SUBGERENCIA CORPORATIVA</v>
          </cell>
          <cell r="AG392" t="str">
            <v>DIRECCIÓN ADMINISTRATIVA Y FINANCIERA</v>
          </cell>
        </row>
        <row r="393">
          <cell r="C393">
            <v>91430352</v>
          </cell>
          <cell r="D393" t="str">
            <v>CALVO</v>
          </cell>
          <cell r="E393" t="str">
            <v>BLANCO</v>
          </cell>
          <cell r="F393" t="str">
            <v>JUAN</v>
          </cell>
          <cell r="G393" t="str">
            <v>ANTONIO</v>
          </cell>
          <cell r="H393" t="str">
            <v>JUAN ANTONIO CALVO BLANCO</v>
          </cell>
          <cell r="I393" t="str">
            <v>Barrancabermeja</v>
          </cell>
          <cell r="J393">
            <v>3014340224</v>
          </cell>
          <cell r="K393" t="str">
            <v>jcalvo0309@gmail.com</v>
          </cell>
          <cell r="L393" t="str">
            <v>CALLE 12 # 8 47 GAIRA</v>
          </cell>
          <cell r="M393" t="str">
            <v>AUXILIAR ADMINISTRATIVO (GESTOR COMERCIAL)</v>
          </cell>
          <cell r="N393" t="str">
            <v>01</v>
          </cell>
          <cell r="O393">
            <v>407</v>
          </cell>
          <cell r="P393">
            <v>1150932</v>
          </cell>
          <cell r="Q393"/>
          <cell r="R393">
            <v>518463278</v>
          </cell>
          <cell r="S393" t="str">
            <v>AHORROS</v>
          </cell>
          <cell r="T393" t="str">
            <v>BBVA</v>
          </cell>
          <cell r="U393" t="str">
            <v>2.436</v>
          </cell>
          <cell r="V393" t="str">
            <v>MUTUAL SER</v>
          </cell>
          <cell r="W393" t="str">
            <v>SURA</v>
          </cell>
          <cell r="X393" t="str">
            <v>PORVENIR</v>
          </cell>
          <cell r="Y393" t="str">
            <v>CAJAMAG</v>
          </cell>
          <cell r="Z393" t="str">
            <v>PORVENIR</v>
          </cell>
          <cell r="AA393">
            <v>44256</v>
          </cell>
          <cell r="AB393">
            <v>44347</v>
          </cell>
          <cell r="AC393">
            <v>-128</v>
          </cell>
          <cell r="AD393" t="str">
            <v>ACUEDUCTO Y ALC</v>
          </cell>
          <cell r="AE393" t="str">
            <v>TRABAJADOR OFICIAL</v>
          </cell>
          <cell r="AF393" t="str">
            <v>SUBGERENCIA GESTION COMERCIAL Y SERVICIO AL CIUDADANO</v>
          </cell>
          <cell r="AG393" t="str">
            <v>N-A</v>
          </cell>
        </row>
        <row r="394">
          <cell r="C394">
            <v>1010030167</v>
          </cell>
          <cell r="D394" t="str">
            <v>ARIAS</v>
          </cell>
          <cell r="E394" t="str">
            <v>PEREZ</v>
          </cell>
          <cell r="F394" t="str">
            <v>HUGETH</v>
          </cell>
          <cell r="G394" t="str">
            <v>JUNIOR</v>
          </cell>
          <cell r="H394" t="str">
            <v>HUGETH JUNIOR ARIAS PEREZ</v>
          </cell>
          <cell r="I394" t="str">
            <v>Santa Marta, Magdalena</v>
          </cell>
          <cell r="J394">
            <v>3209734493</v>
          </cell>
          <cell r="K394" t="str">
            <v>hugeth12@gmail.com</v>
          </cell>
          <cell r="L394" t="str">
            <v>CIUDAD E. MZ - 10 C9 185</v>
          </cell>
          <cell r="M394" t="str">
            <v>AUXILIAR ADMINISTRATIVO</v>
          </cell>
          <cell r="N394" t="str">
            <v>02</v>
          </cell>
          <cell r="O394">
            <v>407</v>
          </cell>
          <cell r="P394">
            <v>1505801</v>
          </cell>
          <cell r="Q394"/>
          <cell r="R394" t="str">
            <v>0550488414124849</v>
          </cell>
          <cell r="S394" t="str">
            <v>AHORROS</v>
          </cell>
          <cell r="T394" t="str">
            <v>Davivienda</v>
          </cell>
          <cell r="U394" t="str">
            <v>.522</v>
          </cell>
          <cell r="V394" t="str">
            <v>SALUD TOTAL</v>
          </cell>
          <cell r="W394" t="str">
            <v>SURA</v>
          </cell>
          <cell r="X394" t="str">
            <v>COLPENSIONES</v>
          </cell>
          <cell r="Y394" t="str">
            <v>CAJAMAG</v>
          </cell>
          <cell r="Z394" t="str">
            <v>PROTECCION</v>
          </cell>
          <cell r="AA394">
            <v>44256</v>
          </cell>
          <cell r="AB394">
            <v>44347</v>
          </cell>
          <cell r="AC394">
            <v>-128</v>
          </cell>
          <cell r="AD394" t="str">
            <v>ACUEDUCTO Y ALC</v>
          </cell>
          <cell r="AE394" t="str">
            <v>TRABAJADOR OFICIAL</v>
          </cell>
          <cell r="AF394" t="str">
            <v>SUBGERENCIA CORPORATIVA</v>
          </cell>
          <cell r="AG394" t="str">
            <v>DIRECCIÓN ADMINISTRATIVA Y FINANCIERA</v>
          </cell>
        </row>
        <row r="395">
          <cell r="C395">
            <v>85477086</v>
          </cell>
          <cell r="D395" t="str">
            <v>HERNANDEZ</v>
          </cell>
          <cell r="E395" t="str">
            <v>ROJAS</v>
          </cell>
          <cell r="F395" t="str">
            <v>LEONARD</v>
          </cell>
          <cell r="G395" t="str">
            <v>ALFONSO</v>
          </cell>
          <cell r="H395" t="str">
            <v>LEONARD ALFONSO HERNANDEZ ROJAS</v>
          </cell>
          <cell r="I395" t="str">
            <v>Santa Marta, Magdalena</v>
          </cell>
          <cell r="J395">
            <v>3107448114</v>
          </cell>
          <cell r="K395" t="str">
            <v>HERNANDEZ_LEONARD@HORTMAIL.COM</v>
          </cell>
          <cell r="L395" t="str">
            <v>CARRERA 42 N° 23-22 SANTA FE</v>
          </cell>
          <cell r="M395" t="str">
            <v>OPERARIO -SUPERVISOR AREA -</v>
          </cell>
          <cell r="N395" t="str">
            <v>03</v>
          </cell>
          <cell r="O395" t="str">
            <v>487</v>
          </cell>
          <cell r="P395">
            <v>1795532</v>
          </cell>
          <cell r="Q395"/>
          <cell r="R395" t="str">
            <v>0780011268</v>
          </cell>
          <cell r="S395" t="str">
            <v>AHORROS</v>
          </cell>
          <cell r="T395" t="str">
            <v>BBVA</v>
          </cell>
          <cell r="U395" t="str">
            <v>4.35</v>
          </cell>
          <cell r="V395" t="str">
            <v>CAJACOPI</v>
          </cell>
          <cell r="W395" t="str">
            <v>SURA</v>
          </cell>
          <cell r="X395" t="str">
            <v>PORVENIR</v>
          </cell>
          <cell r="Y395" t="str">
            <v>CAJAMAG</v>
          </cell>
          <cell r="Z395" t="str">
            <v>PORVENIR</v>
          </cell>
          <cell r="AA395">
            <v>44291</v>
          </cell>
          <cell r="AB395">
            <v>44381</v>
          </cell>
          <cell r="AC395">
            <v>-94</v>
          </cell>
          <cell r="AD395" t="str">
            <v>CENTRAL</v>
          </cell>
          <cell r="AE395" t="str">
            <v>TRABAJADOR OFICIAL</v>
          </cell>
          <cell r="AF395" t="str">
            <v>SUBGERENCIA OPERACIÓN DE OTROS SERVICIOS</v>
          </cell>
          <cell r="AG395" t="str">
            <v>DIRECCION DE ASEO Y APROVECHAMIENTO</v>
          </cell>
        </row>
        <row r="396">
          <cell r="C396">
            <v>7144547</v>
          </cell>
          <cell r="D396" t="str">
            <v>RODRIGUEZ</v>
          </cell>
          <cell r="E396" t="str">
            <v>DIAZ</v>
          </cell>
          <cell r="F396" t="str">
            <v>CARLOS</v>
          </cell>
          <cell r="G396" t="str">
            <v>JOSE</v>
          </cell>
          <cell r="H396" t="str">
            <v>CARLOS JOSE RODRIGUEZ DIAZ</v>
          </cell>
          <cell r="I396" t="str">
            <v>Santa Marta, Magdalena</v>
          </cell>
          <cell r="J396">
            <v>3014517207</v>
          </cell>
          <cell r="K396" t="str">
            <v>CARLOSRODRIGUEZDIAZ@GMAIL.COM</v>
          </cell>
          <cell r="L396" t="str">
            <v>CALLE 34 N° 14-54 MARIA EUGENIA</v>
          </cell>
          <cell r="M396" t="str">
            <v>OPERARIO -SUPERVISOR AREA -</v>
          </cell>
          <cell r="N396" t="str">
            <v>03</v>
          </cell>
          <cell r="O396" t="str">
            <v>487</v>
          </cell>
          <cell r="P396">
            <v>1795532</v>
          </cell>
          <cell r="Q396"/>
          <cell r="R396">
            <v>518492822</v>
          </cell>
          <cell r="S396" t="str">
            <v>AHORROS</v>
          </cell>
          <cell r="T396" t="str">
            <v>BBVA</v>
          </cell>
          <cell r="U396" t="str">
            <v>4.35</v>
          </cell>
          <cell r="V396" t="str">
            <v>SANITAS</v>
          </cell>
          <cell r="W396" t="str">
            <v>SURA</v>
          </cell>
          <cell r="X396" t="str">
            <v>PROTECCION</v>
          </cell>
          <cell r="Y396" t="str">
            <v>CAJAMAG</v>
          </cell>
          <cell r="Z396" t="str">
            <v>PROTECCION</v>
          </cell>
          <cell r="AA396">
            <v>44291</v>
          </cell>
          <cell r="AB396">
            <v>44381</v>
          </cell>
          <cell r="AC396">
            <v>-94</v>
          </cell>
          <cell r="AD396" t="str">
            <v>CENTRAL</v>
          </cell>
          <cell r="AE396" t="str">
            <v>TRABAJADOR OFICIAL</v>
          </cell>
          <cell r="AF396" t="str">
            <v>SUBGERENCIA OPERACIÓN DE OTROS SERVICIOS</v>
          </cell>
          <cell r="AG396" t="str">
            <v>DIRECCION DE ASEO Y APROVECHAMIENTO</v>
          </cell>
        </row>
        <row r="397">
          <cell r="C397">
            <v>84094194</v>
          </cell>
          <cell r="D397" t="str">
            <v>ORTIZ</v>
          </cell>
          <cell r="E397" t="str">
            <v>COTES</v>
          </cell>
          <cell r="F397" t="str">
            <v>ALDO</v>
          </cell>
          <cell r="G397" t="str">
            <v>JESUS</v>
          </cell>
          <cell r="H397" t="str">
            <v>ALDO JESUS ORTIZ COTES</v>
          </cell>
          <cell r="I397" t="str">
            <v>RIOHACHA,LA GUAJIRA</v>
          </cell>
          <cell r="J397">
            <v>3158870198</v>
          </cell>
          <cell r="K397" t="str">
            <v>ALDOORTIZ.ABG@GMAIL.COM</v>
          </cell>
          <cell r="L397" t="str">
            <v>CALLE 10A # 20 A-15</v>
          </cell>
          <cell r="M397" t="str">
            <v>PROFESIONAL UNIVERSITARIO</v>
          </cell>
          <cell r="N397" t="str">
            <v>01</v>
          </cell>
          <cell r="O397">
            <v>219</v>
          </cell>
          <cell r="P397">
            <v>3475432</v>
          </cell>
          <cell r="Q397"/>
          <cell r="R397">
            <v>91653788750</v>
          </cell>
          <cell r="S397" t="str">
            <v>AHORROS</v>
          </cell>
          <cell r="T397" t="str">
            <v>BANCOLOMBIA</v>
          </cell>
          <cell r="U397" t="str">
            <v>2.436</v>
          </cell>
          <cell r="V397" t="str">
            <v xml:space="preserve">NUEVA E.P.S </v>
          </cell>
          <cell r="W397" t="str">
            <v>SURA</v>
          </cell>
          <cell r="X397" t="str">
            <v>COLFONDOS</v>
          </cell>
          <cell r="Y397" t="str">
            <v>CAJAMAG</v>
          </cell>
          <cell r="Z397" t="str">
            <v>COLFONDOS</v>
          </cell>
          <cell r="AA397">
            <v>44306</v>
          </cell>
          <cell r="AB397">
            <v>44408</v>
          </cell>
          <cell r="AC397">
            <v>-67</v>
          </cell>
          <cell r="AD397" t="str">
            <v>ACUEDUCTO Y ALC</v>
          </cell>
          <cell r="AE397" t="str">
            <v>TRABAJADOR OFICIAL</v>
          </cell>
          <cell r="AF397" t="str">
            <v>SUBGERENCIA GESTION COMERCIAL Y SERVICIO AL CIUDADANO</v>
          </cell>
          <cell r="AG397" t="str">
            <v>N-A</v>
          </cell>
        </row>
        <row r="398">
          <cell r="C398">
            <v>1123992396</v>
          </cell>
          <cell r="D398" t="str">
            <v>CHARRIS</v>
          </cell>
          <cell r="E398" t="str">
            <v>FONTALVO</v>
          </cell>
          <cell r="F398" t="str">
            <v>ORLANDO</v>
          </cell>
          <cell r="G398"/>
          <cell r="H398" t="str">
            <v>ORLANDO CHARRIS FONTALVO</v>
          </cell>
          <cell r="I398" t="str">
            <v>MAICAO,LA GUAJIRA</v>
          </cell>
          <cell r="J398">
            <v>3014059062</v>
          </cell>
          <cell r="K398" t="str">
            <v>ORLANDOCHARRIS50@GMAIL.COM</v>
          </cell>
          <cell r="L398" t="str">
            <v>MZ A CASA 091 BARRIO CERRO FRESCO</v>
          </cell>
          <cell r="M398" t="str">
            <v>OPERARIO- (Lectura y Reparto)</v>
          </cell>
          <cell r="N398" t="str">
            <v>01</v>
          </cell>
          <cell r="O398" t="str">
            <v>487</v>
          </cell>
          <cell r="P398">
            <v>1150932</v>
          </cell>
          <cell r="Q398"/>
          <cell r="R398">
            <v>439203688</v>
          </cell>
          <cell r="S398" t="str">
            <v>AHORROS</v>
          </cell>
          <cell r="T398" t="str">
            <v>Banco de Bogotá</v>
          </cell>
          <cell r="U398" t="str">
            <v>2.436</v>
          </cell>
          <cell r="V398" t="str">
            <v>SURA EPS</v>
          </cell>
          <cell r="W398" t="str">
            <v>SURA</v>
          </cell>
          <cell r="X398" t="str">
            <v>PROTECCION</v>
          </cell>
          <cell r="Y398" t="str">
            <v>CAJAMAG</v>
          </cell>
          <cell r="Z398" t="str">
            <v>PROTECCION</v>
          </cell>
          <cell r="AA398">
            <v>44306</v>
          </cell>
          <cell r="AB398">
            <v>44408</v>
          </cell>
          <cell r="AC398">
            <v>-67</v>
          </cell>
          <cell r="AD398" t="str">
            <v>ACUEDUCTO Y ALC</v>
          </cell>
          <cell r="AE398" t="str">
            <v>TRABAJADOR OFICIAL</v>
          </cell>
          <cell r="AF398" t="str">
            <v>SUBGERENCIA GESTION COMERCIAL Y SERVICIO AL CIUDADANO</v>
          </cell>
          <cell r="AG398" t="str">
            <v>N-A</v>
          </cell>
        </row>
        <row r="399">
          <cell r="C399">
            <v>45517341</v>
          </cell>
          <cell r="D399" t="str">
            <v>IGLESIAS</v>
          </cell>
          <cell r="E399" t="str">
            <v>CORDOBA</v>
          </cell>
          <cell r="F399" t="str">
            <v>LISY</v>
          </cell>
          <cell r="G399" t="str">
            <v>YELENA</v>
          </cell>
          <cell r="H399" t="str">
            <v>LISY YELENA IGLESIAS CORDOBA</v>
          </cell>
          <cell r="I399" t="str">
            <v>Cartagena,Bolivar</v>
          </cell>
          <cell r="J399">
            <v>3116494116</v>
          </cell>
          <cell r="K399" t="str">
            <v>lissyiglesias08@yahoo.es</v>
          </cell>
          <cell r="L399" t="str">
            <v>calle 20 n° 16e-26</v>
          </cell>
          <cell r="M399" t="str">
            <v>PROFESIONAL UNIVERSITARIO</v>
          </cell>
          <cell r="N399" t="str">
            <v>02</v>
          </cell>
          <cell r="O399">
            <v>219</v>
          </cell>
          <cell r="P399">
            <v>3475432</v>
          </cell>
          <cell r="Q399"/>
          <cell r="R399">
            <v>78136761466</v>
          </cell>
          <cell r="S399" t="str">
            <v>AHORROS</v>
          </cell>
          <cell r="T399" t="str">
            <v>BANCOLOMBIA</v>
          </cell>
          <cell r="U399" t="str">
            <v>2.436</v>
          </cell>
          <cell r="V399" t="str">
            <v>SANITAS</v>
          </cell>
          <cell r="W399" t="str">
            <v>SURA</v>
          </cell>
          <cell r="X399" t="str">
            <v>COLPENSIONES</v>
          </cell>
          <cell r="Y399" t="str">
            <v>CAJAMAG</v>
          </cell>
          <cell r="Z399" t="str">
            <v>PORVENIR</v>
          </cell>
          <cell r="AA399">
            <v>44306</v>
          </cell>
          <cell r="AB399">
            <v>44408</v>
          </cell>
          <cell r="AC399">
            <v>-67</v>
          </cell>
          <cell r="AD399" t="str">
            <v>ACUEDUCTO Y ALC</v>
          </cell>
          <cell r="AE399" t="str">
            <v>TRABAJADOR OFICIAL</v>
          </cell>
          <cell r="AF399" t="str">
            <v>SUBGERENCIA GESTION COMERCIAL Y SERVICIO AL CIUDADANO</v>
          </cell>
          <cell r="AG399" t="str">
            <v>N-A</v>
          </cell>
        </row>
        <row r="400">
          <cell r="C400">
            <v>1082975580</v>
          </cell>
          <cell r="D400" t="str">
            <v>LOZADA</v>
          </cell>
          <cell r="E400" t="str">
            <v>VIDAL</v>
          </cell>
          <cell r="F400" t="str">
            <v>CARLOS</v>
          </cell>
          <cell r="G400" t="str">
            <v>ANDRES</v>
          </cell>
          <cell r="H400" t="str">
            <v>CARLOS ANDRES LOZADA VIDAL</v>
          </cell>
          <cell r="I400" t="str">
            <v>Santa Marta, Magdalena</v>
          </cell>
          <cell r="J400">
            <v>3053804139</v>
          </cell>
          <cell r="K400" t="str">
            <v>LOZADA.VIDAL.C@GMAIL.COM</v>
          </cell>
          <cell r="L400" t="str">
            <v>MANZANA Q CASA 15 BRISAS DE TAMACA</v>
          </cell>
          <cell r="M400" t="str">
            <v>PROFESIONAL UNIVERSITARIO</v>
          </cell>
          <cell r="N400" t="str">
            <v>01</v>
          </cell>
          <cell r="O400">
            <v>219</v>
          </cell>
          <cell r="P400">
            <v>2647587</v>
          </cell>
          <cell r="Q400"/>
          <cell r="R400">
            <v>7212051747</v>
          </cell>
          <cell r="S400" t="str">
            <v>AHORROS</v>
          </cell>
          <cell r="T400" t="str">
            <v>SCOTIABANK COLPATRIA S.A</v>
          </cell>
          <cell r="U400" t="str">
            <v>2.436</v>
          </cell>
          <cell r="V400" t="str">
            <v>NUEVA EPS</v>
          </cell>
          <cell r="W400" t="str">
            <v>SURA</v>
          </cell>
          <cell r="X400" t="str">
            <v>COLPENSIONES</v>
          </cell>
          <cell r="Y400" t="str">
            <v>CAJAMAG</v>
          </cell>
          <cell r="Z400" t="str">
            <v>PROTECCION</v>
          </cell>
          <cell r="AA400">
            <v>44306</v>
          </cell>
          <cell r="AB400">
            <v>44408</v>
          </cell>
          <cell r="AC400">
            <v>-67</v>
          </cell>
          <cell r="AD400" t="str">
            <v>ENERGIA Y ALUMBRADO</v>
          </cell>
          <cell r="AE400" t="str">
            <v>TRABAJADOR OFICIAL</v>
          </cell>
          <cell r="AF400" t="str">
            <v>SUBGERENCIA OPERACIÓN DE OTROS SERVICIOS</v>
          </cell>
          <cell r="AG400" t="str">
            <v>DIRECCION ENERGIA Y ALUMBRADO PUBLICO</v>
          </cell>
        </row>
        <row r="401">
          <cell r="C401">
            <v>1082835383</v>
          </cell>
          <cell r="D401" t="str">
            <v>PANEFLECK</v>
          </cell>
          <cell r="E401" t="str">
            <v>GUTIERREZ</v>
          </cell>
          <cell r="F401" t="str">
            <v>JORGE</v>
          </cell>
          <cell r="G401" t="str">
            <v>ANDRES</v>
          </cell>
          <cell r="H401" t="str">
            <v>JORGE ANDRES PANEFLECK GUTIERREZ</v>
          </cell>
          <cell r="I401" t="str">
            <v>Santa Marta, Magdalena</v>
          </cell>
          <cell r="J401">
            <v>3017252972</v>
          </cell>
          <cell r="K401" t="str">
            <v>PANEFLECK@HOTMAIL.COM</v>
          </cell>
          <cell r="L401" t="str">
            <v>MZ J CASA 201 URB VILLA MARBELLA</v>
          </cell>
          <cell r="M401" t="str">
            <v>PROFESIONAL UNIVERSITARIO</v>
          </cell>
          <cell r="N401" t="str">
            <v>02</v>
          </cell>
          <cell r="O401">
            <v>219</v>
          </cell>
          <cell r="P401">
            <v>3475432</v>
          </cell>
          <cell r="Q401"/>
          <cell r="R401">
            <v>51643577465</v>
          </cell>
          <cell r="S401" t="str">
            <v>AHORROS</v>
          </cell>
          <cell r="T401" t="str">
            <v>BANCOLOMBIA</v>
          </cell>
          <cell r="U401" t="str">
            <v>.522</v>
          </cell>
          <cell r="V401" t="str">
            <v>SANITAS</v>
          </cell>
          <cell r="W401" t="str">
            <v>SURA</v>
          </cell>
          <cell r="X401" t="str">
            <v>PORVENIR</v>
          </cell>
          <cell r="Y401" t="str">
            <v>CAJAMAG</v>
          </cell>
          <cell r="Z401" t="str">
            <v>PORVENIR</v>
          </cell>
          <cell r="AA401">
            <v>44306</v>
          </cell>
          <cell r="AB401">
            <v>44408</v>
          </cell>
          <cell r="AC401">
            <v>-67</v>
          </cell>
          <cell r="AD401" t="str">
            <v>CENTRAL</v>
          </cell>
          <cell r="AE401" t="str">
            <v>TRABAJADOR OFICIAL</v>
          </cell>
          <cell r="AF401" t="str">
            <v>OFICINA DE ASUNTOS JURIDICOS Y CONTRATACION</v>
          </cell>
          <cell r="AG401" t="str">
            <v>N-A</v>
          </cell>
        </row>
        <row r="402">
          <cell r="C402">
            <v>7634642</v>
          </cell>
          <cell r="D402" t="str">
            <v>HUERTAS</v>
          </cell>
          <cell r="E402" t="str">
            <v>VARGAS</v>
          </cell>
          <cell r="F402" t="str">
            <v>ALFONSO</v>
          </cell>
          <cell r="G402" t="str">
            <v>DE JESUS</v>
          </cell>
          <cell r="H402" t="str">
            <v>ALFONSO DE JESUS HUERTAS VARGAS</v>
          </cell>
          <cell r="I402" t="str">
            <v>Santa Marta, Magdalena</v>
          </cell>
          <cell r="J402">
            <v>3107267821</v>
          </cell>
          <cell r="K402" t="str">
            <v>YOLIVAR79@GMAIL.COM</v>
          </cell>
          <cell r="L402" t="str">
            <v>MZ F#10 B1-18 OASIS</v>
          </cell>
          <cell r="M402" t="str">
            <v>OPERARIO REDES (AYUDANTES)</v>
          </cell>
          <cell r="N402" t="str">
            <v>01</v>
          </cell>
          <cell r="O402">
            <v>487</v>
          </cell>
          <cell r="P402">
            <v>1150932</v>
          </cell>
          <cell r="Q402"/>
          <cell r="R402">
            <v>564758159</v>
          </cell>
          <cell r="S402" t="str">
            <v>AHORROS</v>
          </cell>
          <cell r="T402" t="str">
            <v>Banco de Bogotá</v>
          </cell>
          <cell r="U402" t="str">
            <v>4.35</v>
          </cell>
          <cell r="V402" t="str">
            <v>EPS COOSALUD</v>
          </cell>
          <cell r="W402" t="str">
            <v>SURA</v>
          </cell>
          <cell r="X402" t="str">
            <v>COLPENSIONES</v>
          </cell>
          <cell r="Y402" t="str">
            <v>CAJAMAG</v>
          </cell>
          <cell r="Z402"/>
          <cell r="AA402">
            <v>44321</v>
          </cell>
          <cell r="AB402">
            <v>44377</v>
          </cell>
          <cell r="AC402">
            <v>-98</v>
          </cell>
          <cell r="AD402" t="str">
            <v>ACUEDUCTO Y ALC</v>
          </cell>
          <cell r="AE402" t="str">
            <v>TRABAJADOR OFICIAL</v>
          </cell>
          <cell r="AF402" t="str">
            <v xml:space="preserve">SUBGERENCIA ACUEDUCTO Y ALCANTARILLADO </v>
          </cell>
          <cell r="AG402" t="str">
            <v>N-A</v>
          </cell>
        </row>
        <row r="403">
          <cell r="C403">
            <v>7144518</v>
          </cell>
          <cell r="D403" t="str">
            <v>MARENCO</v>
          </cell>
          <cell r="E403" t="str">
            <v>CONTRERAS</v>
          </cell>
          <cell r="F403" t="str">
            <v>JAIR</v>
          </cell>
          <cell r="G403" t="str">
            <v>DAVID</v>
          </cell>
          <cell r="H403" t="str">
            <v>JAIR DAVID MARENCO CONTRERAS</v>
          </cell>
          <cell r="I403" t="str">
            <v>Santa Marta, Magdalena</v>
          </cell>
          <cell r="J403">
            <v>3145948385</v>
          </cell>
          <cell r="K403" t="str">
            <v>JMARENCO23@GMAIL.COM</v>
          </cell>
          <cell r="L403" t="str">
            <v>CARRERA 21 #9a 08 LOS ALMENDROS</v>
          </cell>
          <cell r="M403" t="str">
            <v>PROFESIONAL UNIVERSITARIO</v>
          </cell>
          <cell r="N403" t="str">
            <v>01</v>
          </cell>
          <cell r="O403">
            <v>219</v>
          </cell>
          <cell r="P403">
            <v>2647587</v>
          </cell>
          <cell r="Q403"/>
          <cell r="R403">
            <v>91645434078</v>
          </cell>
          <cell r="S403" t="str">
            <v>AHORROS</v>
          </cell>
          <cell r="T403" t="str">
            <v>BANCOLOMBIA</v>
          </cell>
          <cell r="U403" t="str">
            <v>4.35</v>
          </cell>
          <cell r="V403" t="str">
            <v>SANITAS</v>
          </cell>
          <cell r="W403" t="str">
            <v>SURA</v>
          </cell>
          <cell r="X403" t="str">
            <v>COLPENSIONES</v>
          </cell>
          <cell r="Y403" t="str">
            <v>CAJAMAG</v>
          </cell>
          <cell r="Z403" t="str">
            <v>PORVENIR</v>
          </cell>
          <cell r="AA403">
            <v>44321</v>
          </cell>
          <cell r="AB403">
            <v>44377</v>
          </cell>
          <cell r="AC403">
            <v>-98</v>
          </cell>
          <cell r="AD403" t="str">
            <v>CENTRAL</v>
          </cell>
          <cell r="AE403" t="str">
            <v>TRABAJADOR OFICIAL</v>
          </cell>
          <cell r="AF403" t="str">
            <v>SUBGERENCIA OPERACIÓN DE OTROS SERVICIOS</v>
          </cell>
          <cell r="AG403" t="str">
            <v>DIRECCION DE ASEO Y APROVECHAMIENTO</v>
          </cell>
        </row>
        <row r="404">
          <cell r="C404">
            <v>1082912787</v>
          </cell>
          <cell r="D404" t="str">
            <v>NIETO</v>
          </cell>
          <cell r="E404" t="str">
            <v>DE LA CRUZ</v>
          </cell>
          <cell r="F404" t="str">
            <v>LUIS</v>
          </cell>
          <cell r="G404" t="str">
            <v>ARMANDO</v>
          </cell>
          <cell r="H404" t="str">
            <v>LUIS ARMANDO NIETO DE LA CRUZ</v>
          </cell>
          <cell r="I404" t="str">
            <v>Santa Marta, Magdalena</v>
          </cell>
          <cell r="J404">
            <v>3214208626</v>
          </cell>
          <cell r="K404" t="str">
            <v>LUCHIN_326@HOTMAIL.COM</v>
          </cell>
          <cell r="L404" t="str">
            <v>KRA 25#8B-154 JUAN XXIII ENS #1</v>
          </cell>
          <cell r="M404" t="str">
            <v>OPERARIO- CAPTACION</v>
          </cell>
          <cell r="N404" t="str">
            <v>01</v>
          </cell>
          <cell r="O404">
            <v>487</v>
          </cell>
          <cell r="P404">
            <v>1150932</v>
          </cell>
          <cell r="Q404"/>
          <cell r="R404">
            <v>77920586221</v>
          </cell>
          <cell r="S404" t="str">
            <v>AHORROS</v>
          </cell>
          <cell r="T404" t="str">
            <v>BANCOLOMBIA</v>
          </cell>
          <cell r="U404" t="str">
            <v>4.35</v>
          </cell>
          <cell r="V404" t="str">
            <v>SALUD TOTAL</v>
          </cell>
          <cell r="W404" t="str">
            <v>SURA</v>
          </cell>
          <cell r="X404" t="str">
            <v>PORVENIR</v>
          </cell>
          <cell r="Y404" t="str">
            <v>CAJAMAG</v>
          </cell>
          <cell r="Z404" t="str">
            <v>PROTECCION</v>
          </cell>
          <cell r="AA404">
            <v>44321</v>
          </cell>
          <cell r="AB404">
            <v>44377</v>
          </cell>
          <cell r="AC404">
            <v>-98</v>
          </cell>
          <cell r="AD404" t="str">
            <v>ACUEDUCTO Y ALC</v>
          </cell>
          <cell r="AE404" t="str">
            <v>TRABAJADOR OFICIAL</v>
          </cell>
          <cell r="AF404" t="str">
            <v xml:space="preserve">SUBGERENCIA ACUEDUCTO Y ALCANTARILLADO </v>
          </cell>
          <cell r="AG404" t="str">
            <v>N-A</v>
          </cell>
        </row>
        <row r="405">
          <cell r="C405">
            <v>79551774</v>
          </cell>
          <cell r="D405" t="str">
            <v>MEDINA</v>
          </cell>
          <cell r="E405" t="str">
            <v>CASTAÑEDA</v>
          </cell>
          <cell r="F405" t="str">
            <v>JAVIER</v>
          </cell>
          <cell r="G405"/>
          <cell r="H405" t="str">
            <v>JAVIER MEDINA CASTAÑEDA</v>
          </cell>
          <cell r="I405" t="str">
            <v>BOGOTA D.C</v>
          </cell>
          <cell r="J405">
            <v>3205127176</v>
          </cell>
          <cell r="K405" t="str">
            <v>JMEDINACASTA@GMAIL.COM</v>
          </cell>
          <cell r="L405" t="str">
            <v>CR 26#45-78 SANTA CRUZ</v>
          </cell>
          <cell r="M405" t="str">
            <v>OPERARIO ELECTROMECANICA - (OFICIALES)</v>
          </cell>
          <cell r="N405" t="str">
            <v>02</v>
          </cell>
          <cell r="O405">
            <v>487</v>
          </cell>
          <cell r="P405">
            <v>1505801</v>
          </cell>
          <cell r="Q405"/>
          <cell r="R405">
            <v>51650576865</v>
          </cell>
          <cell r="S405" t="str">
            <v>AHORROS</v>
          </cell>
          <cell r="T405" t="str">
            <v>BANCOLOMBIA</v>
          </cell>
          <cell r="U405" t="str">
            <v>4.35</v>
          </cell>
          <cell r="V405" t="str">
            <v>SALUD TOTAL</v>
          </cell>
          <cell r="W405" t="str">
            <v>SURA</v>
          </cell>
          <cell r="X405" t="str">
            <v>COLPENSIONES</v>
          </cell>
          <cell r="Y405" t="str">
            <v>CAJAMAG</v>
          </cell>
          <cell r="Z405" t="str">
            <v>FONDO NACIONAL DEL AHORRO</v>
          </cell>
          <cell r="AA405">
            <v>44321</v>
          </cell>
          <cell r="AB405">
            <v>44377</v>
          </cell>
          <cell r="AC405">
            <v>-98</v>
          </cell>
          <cell r="AD405" t="str">
            <v>ACUEDUCTO Y ALC</v>
          </cell>
          <cell r="AE405" t="str">
            <v>TRABAJADOR OFICIAL</v>
          </cell>
          <cell r="AF405" t="str">
            <v xml:space="preserve">SUBGERENCIA ACUEDUCTO Y ALCANTARILLADO </v>
          </cell>
          <cell r="AG405" t="str">
            <v>N-A</v>
          </cell>
        </row>
        <row r="406">
          <cell r="C406">
            <v>85471350</v>
          </cell>
          <cell r="D406" t="str">
            <v>DIAZ</v>
          </cell>
          <cell r="E406" t="str">
            <v>DURAN</v>
          </cell>
          <cell r="F406" t="str">
            <v>ALEXANDER</v>
          </cell>
          <cell r="G406" t="str">
            <v>YUSEN</v>
          </cell>
          <cell r="H406" t="str">
            <v>ALEXANDER YUSEN DÍAZ DURAN</v>
          </cell>
          <cell r="I406" t="str">
            <v>Santa Marta, Magdalena</v>
          </cell>
          <cell r="J406">
            <v>3003176518</v>
          </cell>
          <cell r="K406" t="str">
            <v>ALDIAZ75@HOTMAIL.COM</v>
          </cell>
          <cell r="L406" t="str">
            <v>MZ C CASA 24 CASA BAVARIA COUNTRY</v>
          </cell>
          <cell r="M406" t="str">
            <v>TECNICO ADMINISTRATIVO</v>
          </cell>
          <cell r="N406" t="str">
            <v>02</v>
          </cell>
          <cell r="O406">
            <v>367</v>
          </cell>
          <cell r="P406">
            <v>2487143</v>
          </cell>
          <cell r="Q406"/>
          <cell r="R406">
            <v>51627893187</v>
          </cell>
          <cell r="S406" t="str">
            <v>AHORROS</v>
          </cell>
          <cell r="T406" t="str">
            <v>BANCOLOMBIA</v>
          </cell>
          <cell r="U406" t="str">
            <v>2.436</v>
          </cell>
          <cell r="V406" t="str">
            <v>SALUD TOTAL</v>
          </cell>
          <cell r="W406" t="str">
            <v>SURA</v>
          </cell>
          <cell r="X406" t="str">
            <v>PORVENIR</v>
          </cell>
          <cell r="Y406" t="str">
            <v>CAJAMAG</v>
          </cell>
          <cell r="Z406" t="str">
            <v>PORVENIR</v>
          </cell>
          <cell r="AA406">
            <v>44321</v>
          </cell>
          <cell r="AB406">
            <v>44377</v>
          </cell>
          <cell r="AC406">
            <v>-98</v>
          </cell>
          <cell r="AD406" t="str">
            <v>ACUEDUCTO Y ALC</v>
          </cell>
          <cell r="AE406" t="str">
            <v>TRABAJADOR OFICIAL</v>
          </cell>
          <cell r="AF406" t="str">
            <v>SUBGERENCIA PROYECTOS Y SOSTENIBILIDAD</v>
          </cell>
          <cell r="AG406" t="str">
            <v>N-A</v>
          </cell>
        </row>
        <row r="407">
          <cell r="C407">
            <v>85463112</v>
          </cell>
          <cell r="D407" t="str">
            <v>TORRES</v>
          </cell>
          <cell r="E407" t="str">
            <v>NIEBLES</v>
          </cell>
          <cell r="F407" t="str">
            <v>ROBINSON</v>
          </cell>
          <cell r="G407"/>
          <cell r="H407" t="str">
            <v>ROBINSON TORRES NIEBLES</v>
          </cell>
          <cell r="I407" t="str">
            <v>Santa Marta, Magdalena</v>
          </cell>
          <cell r="J407">
            <v>3006825628</v>
          </cell>
          <cell r="K407" t="str">
            <v>YASIRISBELTRAN7@GMAIL.COM</v>
          </cell>
          <cell r="L407" t="str">
            <v>MZ 77 CASA 198 CIUDAD EQUIDAD</v>
          </cell>
          <cell r="M407" t="str">
            <v>OPERARIO - ( AYUDANTE DE REDES)</v>
          </cell>
          <cell r="N407" t="str">
            <v>01</v>
          </cell>
          <cell r="O407">
            <v>487</v>
          </cell>
          <cell r="P407">
            <v>1150932</v>
          </cell>
          <cell r="Q407"/>
          <cell r="R407">
            <v>518439757</v>
          </cell>
          <cell r="S407" t="str">
            <v>AHORROS</v>
          </cell>
          <cell r="T407" t="str">
            <v>BBVA</v>
          </cell>
          <cell r="U407" t="str">
            <v>4.35</v>
          </cell>
          <cell r="V407" t="str">
            <v xml:space="preserve">NUEVA E.P.S </v>
          </cell>
          <cell r="W407" t="str">
            <v>SURA</v>
          </cell>
          <cell r="X407" t="str">
            <v>PROTECCION</v>
          </cell>
          <cell r="Y407" t="str">
            <v>CAJAMAG</v>
          </cell>
          <cell r="Z407" t="str">
            <v>PROTECCION</v>
          </cell>
          <cell r="AA407">
            <v>44321</v>
          </cell>
          <cell r="AB407">
            <v>44377</v>
          </cell>
          <cell r="AC407">
            <v>-98</v>
          </cell>
          <cell r="AD407" t="str">
            <v>ACUEDUCTO Y ALC</v>
          </cell>
          <cell r="AE407" t="str">
            <v>TRABAJADOR OFICIAL</v>
          </cell>
          <cell r="AF407" t="str">
            <v xml:space="preserve">SUBGERENCIA ACUEDUCTO Y ALCANTARILLADO </v>
          </cell>
          <cell r="AG407" t="str">
            <v>N-A</v>
          </cell>
        </row>
        <row r="408">
          <cell r="C408">
            <v>1148148943</v>
          </cell>
          <cell r="D408" t="str">
            <v>PEREZ</v>
          </cell>
          <cell r="E408" t="str">
            <v>PLATA</v>
          </cell>
          <cell r="F408" t="str">
            <v>RENNY</v>
          </cell>
          <cell r="G408" t="str">
            <v>ALFONSO</v>
          </cell>
          <cell r="H408" t="str">
            <v>RENNY ALFONSO PEREZ PLATA</v>
          </cell>
          <cell r="I408" t="str">
            <v>RIOHACHA,LA GUAJIRA</v>
          </cell>
          <cell r="J408">
            <v>3044550541</v>
          </cell>
          <cell r="K408" t="str">
            <v>RENNYPEREZPLATA@GMAIL.COM</v>
          </cell>
          <cell r="L408" t="str">
            <v>CALLE 8 CASA 9-36 GAIRA</v>
          </cell>
          <cell r="M408" t="str">
            <v>OPERARIO- (Lectura y Reparto)</v>
          </cell>
          <cell r="N408" t="str">
            <v>01</v>
          </cell>
          <cell r="O408">
            <v>487</v>
          </cell>
          <cell r="P408">
            <v>1150932</v>
          </cell>
          <cell r="Q408"/>
          <cell r="R408">
            <v>51720684822</v>
          </cell>
          <cell r="S408" t="str">
            <v>AHORROS</v>
          </cell>
          <cell r="T408" t="str">
            <v>BANCOLOMBIA</v>
          </cell>
          <cell r="U408" t="str">
            <v>4.35</v>
          </cell>
          <cell r="V408" t="str">
            <v xml:space="preserve">NUEVA E.P.S </v>
          </cell>
          <cell r="W408" t="str">
            <v>SURA</v>
          </cell>
          <cell r="X408" t="str">
            <v>PORVENIR</v>
          </cell>
          <cell r="Y408" t="str">
            <v>CAJAMAG</v>
          </cell>
          <cell r="Z408" t="str">
            <v>PORVENIR</v>
          </cell>
          <cell r="AA408">
            <v>44321</v>
          </cell>
          <cell r="AB408">
            <v>44377</v>
          </cell>
          <cell r="AC408">
            <v>-98</v>
          </cell>
          <cell r="AD408" t="str">
            <v>ACUEDUCTO Y ALC</v>
          </cell>
          <cell r="AE408" t="str">
            <v>TRABAJADOR OFICIAL</v>
          </cell>
          <cell r="AF408" t="str">
            <v>SUBGERENCIA GESTION COMERCIAL Y SERVICIO AL CIUDADANO</v>
          </cell>
          <cell r="AG408" t="str">
            <v>N-A</v>
          </cell>
        </row>
        <row r="409">
          <cell r="C409">
            <v>1004461333</v>
          </cell>
          <cell r="D409" t="str">
            <v>VALERA</v>
          </cell>
          <cell r="E409" t="str">
            <v>RUIDIAZ</v>
          </cell>
          <cell r="F409" t="str">
            <v>DANIA</v>
          </cell>
          <cell r="G409" t="str">
            <v>GUADALUPE</v>
          </cell>
          <cell r="H409" t="str">
            <v>DANIA GUADALUPE VALERA RUIDIAZ</v>
          </cell>
          <cell r="I409" t="str">
            <v>Santa Marta, Magdalena</v>
          </cell>
          <cell r="J409">
            <v>3044139058</v>
          </cell>
          <cell r="K409" t="str">
            <v>DANIAVALERA19@GMAIL.COM</v>
          </cell>
          <cell r="L409" t="str">
            <v>MZ 11 CASA 13 NUEVO TEJARES</v>
          </cell>
          <cell r="M409" t="str">
            <v>AUXILIAR ADMINISTRATIVO</v>
          </cell>
          <cell r="N409" t="str">
            <v>01</v>
          </cell>
          <cell r="O409">
            <v>407</v>
          </cell>
          <cell r="P409">
            <v>1150932</v>
          </cell>
          <cell r="Q409"/>
          <cell r="R409">
            <v>91620814127</v>
          </cell>
          <cell r="S409" t="str">
            <v>AHORROS</v>
          </cell>
          <cell r="T409" t="str">
            <v>BANCOLOMBIA</v>
          </cell>
          <cell r="U409" t="str">
            <v>.522</v>
          </cell>
          <cell r="V409" t="str">
            <v>SANITAS</v>
          </cell>
          <cell r="W409" t="str">
            <v>SURA</v>
          </cell>
          <cell r="X409" t="str">
            <v>PROTECCION</v>
          </cell>
          <cell r="Y409" t="str">
            <v>CAJAMAG</v>
          </cell>
          <cell r="Z409" t="str">
            <v>PROTECCION</v>
          </cell>
          <cell r="AA409">
            <v>44321</v>
          </cell>
          <cell r="AB409">
            <v>44377</v>
          </cell>
          <cell r="AC409">
            <v>-98</v>
          </cell>
          <cell r="AD409" t="str">
            <v>CENTRAL</v>
          </cell>
          <cell r="AE409" t="str">
            <v>TRABAJADOR OFICIAL</v>
          </cell>
          <cell r="AF409" t="str">
            <v>OFICINA  ASESORA COMUNICACIONES</v>
          </cell>
          <cell r="AG409" t="str">
            <v>N-A</v>
          </cell>
        </row>
        <row r="410">
          <cell r="C410">
            <v>1095838344</v>
          </cell>
          <cell r="D410" t="str">
            <v>GOMEZ</v>
          </cell>
          <cell r="E410" t="str">
            <v>AGUIRRE</v>
          </cell>
          <cell r="F410" t="str">
            <v>DUVAN</v>
          </cell>
          <cell r="G410" t="str">
            <v>SNEIDER</v>
          </cell>
          <cell r="H410" t="str">
            <v>DUVAN SNEIDER GOMEZ AGUIRRE</v>
          </cell>
          <cell r="I410" t="str">
            <v>Floridablanca</v>
          </cell>
          <cell r="J410">
            <v>3006330902</v>
          </cell>
          <cell r="K410" t="str">
            <v>SNEYDERGOMEZ536@GMAIL.COM</v>
          </cell>
          <cell r="L410" t="str">
            <v>CALLE 19 EDIFICIO 19/24 APTO 1103</v>
          </cell>
          <cell r="M410" t="str">
            <v>OPERARIO- (Lectura y Reparto)</v>
          </cell>
          <cell r="N410" t="str">
            <v>01</v>
          </cell>
          <cell r="O410">
            <v>487</v>
          </cell>
          <cell r="P410">
            <v>1150932</v>
          </cell>
          <cell r="Q410"/>
          <cell r="R410">
            <v>780146965</v>
          </cell>
          <cell r="S410" t="str">
            <v>AHORROS</v>
          </cell>
          <cell r="T410" t="str">
            <v>BBVA</v>
          </cell>
          <cell r="U410" t="str">
            <v>2.436</v>
          </cell>
          <cell r="V410" t="str">
            <v>SALUD TOTAL</v>
          </cell>
          <cell r="W410" t="str">
            <v>SURA</v>
          </cell>
          <cell r="X410" t="str">
            <v>COLPENSIONES</v>
          </cell>
          <cell r="Y410" t="str">
            <v>CAJAMAG</v>
          </cell>
          <cell r="Z410" t="str">
            <v>FONDO NACIONAL DEL AHORRO</v>
          </cell>
          <cell r="AA410">
            <v>44334</v>
          </cell>
          <cell r="AB410">
            <v>44377</v>
          </cell>
          <cell r="AC410">
            <v>-98</v>
          </cell>
          <cell r="AD410" t="str">
            <v>ACUEDUCTO Y ALC</v>
          </cell>
          <cell r="AE410" t="str">
            <v>TRABAJADOR OFICIAL</v>
          </cell>
          <cell r="AF410" t="str">
            <v>SUBGERENCIA GESTION COMERCIAL Y SERVICIO AL CIUDADANO</v>
          </cell>
          <cell r="AG410" t="str">
            <v>N-A</v>
          </cell>
        </row>
        <row r="411">
          <cell r="C411">
            <v>85466042</v>
          </cell>
          <cell r="D411" t="str">
            <v>LLANES</v>
          </cell>
          <cell r="E411" t="str">
            <v>GRANADOS</v>
          </cell>
          <cell r="F411" t="str">
            <v>EDWIN</v>
          </cell>
          <cell r="G411" t="str">
            <v>ALBERTO</v>
          </cell>
          <cell r="H411" t="str">
            <v>EDWIN ALBERTO LLANES GRANADO</v>
          </cell>
          <cell r="I411" t="str">
            <v>Santa Marta, Magdalena</v>
          </cell>
          <cell r="J411">
            <v>3135292283</v>
          </cell>
          <cell r="K411" t="str">
            <v>ELLANESGRANADOS@GAMIL.COM</v>
          </cell>
          <cell r="L411" t="str">
            <v>CALLE 29 K4 #30-49</v>
          </cell>
          <cell r="M411" t="str">
            <v>OPERARIO - (OFICIAL DE REDES)</v>
          </cell>
          <cell r="N411" t="str">
            <v>02</v>
          </cell>
          <cell r="O411">
            <v>487</v>
          </cell>
          <cell r="P411">
            <v>1505801</v>
          </cell>
          <cell r="Q411"/>
          <cell r="R411">
            <v>116000647846</v>
          </cell>
          <cell r="S411" t="str">
            <v>AHORROS</v>
          </cell>
          <cell r="T411" t="str">
            <v>Davivienda</v>
          </cell>
          <cell r="U411" t="str">
            <v>4.35</v>
          </cell>
          <cell r="V411" t="str">
            <v>SANITAS</v>
          </cell>
          <cell r="W411" t="str">
            <v>SURA</v>
          </cell>
          <cell r="X411" t="str">
            <v>COLPENSIONES</v>
          </cell>
          <cell r="Y411" t="str">
            <v>CAJAMAG</v>
          </cell>
          <cell r="Z411" t="str">
            <v>PORVENIR</v>
          </cell>
          <cell r="AA411">
            <v>44348</v>
          </cell>
          <cell r="AB411">
            <v>44377</v>
          </cell>
          <cell r="AC411">
            <v>-98</v>
          </cell>
          <cell r="AD411" t="str">
            <v>ACUEDUCTO Y ALC</v>
          </cell>
          <cell r="AE411" t="str">
            <v>TRABAJADOR OFICIAL</v>
          </cell>
          <cell r="AF411" t="str">
            <v xml:space="preserve">SUBGERENCIA ACUEDUCTO Y ALCANTARILLADO </v>
          </cell>
          <cell r="AG411" t="str">
            <v>N-A</v>
          </cell>
        </row>
        <row r="412">
          <cell r="C412">
            <v>85467218</v>
          </cell>
          <cell r="D412" t="str">
            <v>MANJARRES</v>
          </cell>
          <cell r="E412"/>
          <cell r="F412" t="str">
            <v>FABIAN</v>
          </cell>
          <cell r="G412" t="str">
            <v>ALBERTO</v>
          </cell>
          <cell r="H412" t="str">
            <v>FABIAN ALBERTO MANJARRES</v>
          </cell>
          <cell r="I412" t="str">
            <v>Santa Marta, Magdalena</v>
          </cell>
          <cell r="J412">
            <v>3016771651</v>
          </cell>
          <cell r="K412" t="str">
            <v>MANJARRESFO@GMAIL.COM</v>
          </cell>
          <cell r="L412" t="str">
            <v>MANZANA 5 CASA 47 CIUDAD EQUIDAD</v>
          </cell>
          <cell r="M412" t="str">
            <v>OPERARIO - (OFICIAL DE REDES)</v>
          </cell>
          <cell r="N412" t="str">
            <v>02</v>
          </cell>
          <cell r="O412">
            <v>487</v>
          </cell>
          <cell r="P412">
            <v>1505801</v>
          </cell>
          <cell r="Q412"/>
          <cell r="R412">
            <v>91620581955</v>
          </cell>
          <cell r="S412" t="str">
            <v>AHORROS</v>
          </cell>
          <cell r="T412" t="str">
            <v>BANCOLOMBIA</v>
          </cell>
          <cell r="U412" t="str">
            <v>4.35</v>
          </cell>
          <cell r="V412" t="str">
            <v>SALUD TOTAL</v>
          </cell>
          <cell r="W412" t="str">
            <v>SURA</v>
          </cell>
          <cell r="X412" t="str">
            <v>COLPENSIONES</v>
          </cell>
          <cell r="Y412" t="str">
            <v>CAJAMAG</v>
          </cell>
          <cell r="Z412" t="str">
            <v>COLPENSIONES</v>
          </cell>
          <cell r="AA412">
            <v>44348</v>
          </cell>
          <cell r="AB412">
            <v>44377</v>
          </cell>
          <cell r="AC412">
            <v>-98</v>
          </cell>
          <cell r="AD412" t="str">
            <v>ACUEDUCTO Y ALC</v>
          </cell>
          <cell r="AE412" t="str">
            <v>TRABAJADOR OFICIAL</v>
          </cell>
          <cell r="AF412" t="str">
            <v xml:space="preserve">SUBGERENCIA ACUEDUCTO Y ALCANTARILLADO </v>
          </cell>
          <cell r="AG412" t="str">
            <v>N-A</v>
          </cell>
        </row>
        <row r="413">
          <cell r="C413">
            <v>7631988</v>
          </cell>
          <cell r="D413" t="str">
            <v>TORRES</v>
          </cell>
          <cell r="E413" t="str">
            <v>IGUARAN</v>
          </cell>
          <cell r="F413" t="str">
            <v>OLIVER</v>
          </cell>
          <cell r="G413" t="str">
            <v>ADOLFO</v>
          </cell>
          <cell r="H413" t="str">
            <v>OLIVER ADOLFO TORRES IGUARAN</v>
          </cell>
          <cell r="I413" t="str">
            <v>Santa Marta, Magdalena</v>
          </cell>
          <cell r="J413">
            <v>3012671215</v>
          </cell>
          <cell r="K413" t="str">
            <v>0T14555@GMAIL.COM</v>
          </cell>
          <cell r="L413" t="str">
            <v>CASA 7 # 4-94 PESCAITO</v>
          </cell>
          <cell r="M413" t="str">
            <v>OPERARIO - (OFICIAL DE REDES)</v>
          </cell>
          <cell r="N413" t="str">
            <v>02</v>
          </cell>
          <cell r="O413">
            <v>487</v>
          </cell>
          <cell r="P413">
            <v>1505801</v>
          </cell>
          <cell r="Q413"/>
          <cell r="R413">
            <v>51620590715</v>
          </cell>
          <cell r="S413" t="str">
            <v>AHORROS</v>
          </cell>
          <cell r="T413" t="str">
            <v>BANCOLOMBIA</v>
          </cell>
          <cell r="U413" t="str">
            <v>4.35</v>
          </cell>
          <cell r="V413" t="str">
            <v>COOMEVA EPS</v>
          </cell>
          <cell r="W413" t="str">
            <v>SURA</v>
          </cell>
          <cell r="X413" t="str">
            <v>PROTECCION</v>
          </cell>
          <cell r="Y413" t="str">
            <v>CAJAMAG</v>
          </cell>
          <cell r="Z413" t="str">
            <v>PROTECCION</v>
          </cell>
          <cell r="AA413">
            <v>44348</v>
          </cell>
          <cell r="AB413">
            <v>44377</v>
          </cell>
          <cell r="AC413">
            <v>-98</v>
          </cell>
          <cell r="AD413" t="str">
            <v>ACUEDUCTO Y ALC</v>
          </cell>
          <cell r="AE413" t="str">
            <v>TRABAJADOR OFICIAL</v>
          </cell>
          <cell r="AF413" t="str">
            <v xml:space="preserve">SUBGERENCIA ACUEDUCTO Y ALCANTARILLADO </v>
          </cell>
          <cell r="AG413" t="str">
            <v>N-A</v>
          </cell>
        </row>
        <row r="414">
          <cell r="C414">
            <v>36557477</v>
          </cell>
          <cell r="D414" t="str">
            <v>COTES</v>
          </cell>
          <cell r="E414" t="str">
            <v>RODRIGUEZ</v>
          </cell>
          <cell r="F414" t="str">
            <v>IVONNE</v>
          </cell>
          <cell r="G414" t="str">
            <v>ESTHER</v>
          </cell>
          <cell r="H414" t="str">
            <v>IVONNE ESTHER COTES RODRIGUEZ</v>
          </cell>
          <cell r="I414" t="str">
            <v>Santa Marta, Magdalena</v>
          </cell>
          <cell r="J414">
            <v>3185519970</v>
          </cell>
          <cell r="K414" t="str">
            <v>IVONCOTESC8@GMAIL.COM</v>
          </cell>
          <cell r="L414" t="str">
            <v>CARRERA 5#33-31 CENTRO</v>
          </cell>
          <cell r="M414" t="str">
            <v>AUXILIAR ADMINISTRATIVO</v>
          </cell>
          <cell r="N414" t="str">
            <v>02</v>
          </cell>
          <cell r="O414">
            <v>487</v>
          </cell>
          <cell r="P414">
            <v>1505801</v>
          </cell>
          <cell r="Q414"/>
          <cell r="R414">
            <v>78121261510</v>
          </cell>
          <cell r="S414" t="str">
            <v>AHORROS</v>
          </cell>
          <cell r="T414" t="str">
            <v>BANCOLOMBIA</v>
          </cell>
          <cell r="U414" t="str">
            <v>.522</v>
          </cell>
          <cell r="V414" t="str">
            <v>COOMEVA EPS</v>
          </cell>
          <cell r="W414" t="str">
            <v>SURA</v>
          </cell>
          <cell r="X414" t="str">
            <v>PROTECCION</v>
          </cell>
          <cell r="Y414" t="str">
            <v>CAJAMAG</v>
          </cell>
          <cell r="Z414" t="str">
            <v>PROTECCION</v>
          </cell>
          <cell r="AA414">
            <v>44348</v>
          </cell>
          <cell r="AB414">
            <v>44469</v>
          </cell>
          <cell r="AC414">
            <v>-6</v>
          </cell>
          <cell r="AD414" t="str">
            <v>ACUEDUCTO Y ALC</v>
          </cell>
          <cell r="AE414" t="str">
            <v>TRABAJADOR OFICIAL</v>
          </cell>
          <cell r="AF414" t="str">
            <v>SUBGERENCIA GESTION COMERCIAL Y SERVICIO AL CIUDADANO</v>
          </cell>
          <cell r="AG414" t="str">
            <v>N-A</v>
          </cell>
        </row>
        <row r="415">
          <cell r="C415">
            <v>1082992249</v>
          </cell>
          <cell r="D415" t="str">
            <v>HERNANDEZ</v>
          </cell>
          <cell r="E415" t="str">
            <v>VANEGAS</v>
          </cell>
          <cell r="F415" t="str">
            <v>YONATAN</v>
          </cell>
          <cell r="G415"/>
          <cell r="H415" t="str">
            <v>YONATAN HERNANDEZ VANEGAS</v>
          </cell>
          <cell r="I415" t="str">
            <v>Santa Marta, Magdalena</v>
          </cell>
          <cell r="J415">
            <v>3012595719</v>
          </cell>
          <cell r="K415" t="str">
            <v>JHONATHANH94@HOTMAIL.COM</v>
          </cell>
          <cell r="L415" t="str">
            <v>CARRERA 21# 29-68</v>
          </cell>
          <cell r="M415" t="str">
            <v>OPERARIO - (AYUDANTE DE REDES)</v>
          </cell>
          <cell r="N415" t="str">
            <v>02</v>
          </cell>
          <cell r="O415">
            <v>487</v>
          </cell>
          <cell r="P415">
            <v>1505801</v>
          </cell>
          <cell r="Q415"/>
          <cell r="R415">
            <v>24102083318</v>
          </cell>
          <cell r="S415" t="str">
            <v>AHORROS</v>
          </cell>
          <cell r="T415" t="str">
            <v>Caja social</v>
          </cell>
          <cell r="U415" t="str">
            <v>4.35</v>
          </cell>
          <cell r="V415" t="str">
            <v>SANITAS</v>
          </cell>
          <cell r="W415" t="str">
            <v>SURA</v>
          </cell>
          <cell r="X415" t="str">
            <v>PORVENIR</v>
          </cell>
          <cell r="Y415" t="str">
            <v>CAJAMAG</v>
          </cell>
          <cell r="Z415" t="str">
            <v>PORVENIR</v>
          </cell>
          <cell r="AA415">
            <v>44348</v>
          </cell>
          <cell r="AB415">
            <v>44377</v>
          </cell>
          <cell r="AC415">
            <v>-98</v>
          </cell>
          <cell r="AD415" t="str">
            <v>ACUEDUCTO Y ALC</v>
          </cell>
          <cell r="AE415" t="str">
            <v>TRABAJADOR OFICIAL</v>
          </cell>
          <cell r="AF415" t="str">
            <v xml:space="preserve">SUBGERENCIA ACUEDUCTO Y ALCANTARILLADO </v>
          </cell>
          <cell r="AG415" t="str">
            <v>N-A</v>
          </cell>
        </row>
        <row r="416">
          <cell r="C416">
            <v>1083005839</v>
          </cell>
          <cell r="D416" t="str">
            <v>CAMPO</v>
          </cell>
          <cell r="E416" t="str">
            <v>GAMEZ</v>
          </cell>
          <cell r="F416" t="str">
            <v>GIAN</v>
          </cell>
          <cell r="G416" t="str">
            <v>CARLOS</v>
          </cell>
          <cell r="H416" t="str">
            <v>GIAN CARLOS CAMPO GAMEZ</v>
          </cell>
          <cell r="I416" t="str">
            <v>Santa Marta, Magdalena</v>
          </cell>
          <cell r="J416">
            <v>3228502102</v>
          </cell>
          <cell r="K416" t="str">
            <v>CAMPOGAMEZGIANCARLOS@GMAIL.COM</v>
          </cell>
          <cell r="L416" t="str">
            <v>CALLE 2#11-128 GAIRA</v>
          </cell>
          <cell r="M416" t="str">
            <v>OPERARIO - (OFICIAL DE REDES)</v>
          </cell>
          <cell r="N416" t="str">
            <v>02</v>
          </cell>
          <cell r="O416">
            <v>487</v>
          </cell>
          <cell r="P416">
            <v>1505801</v>
          </cell>
          <cell r="Q416"/>
          <cell r="R416" t="str">
            <v>03228502102</v>
          </cell>
          <cell r="S416" t="str">
            <v>AHORROS</v>
          </cell>
          <cell r="T416" t="str">
            <v>BANCOLOMBIA</v>
          </cell>
          <cell r="U416" t="str">
            <v>4.35</v>
          </cell>
          <cell r="V416" t="str">
            <v>CAJACOPI</v>
          </cell>
          <cell r="W416" t="str">
            <v>SURA</v>
          </cell>
          <cell r="X416" t="str">
            <v>PORVENIR</v>
          </cell>
          <cell r="Y416" t="str">
            <v>CAJAMAG</v>
          </cell>
          <cell r="Z416" t="str">
            <v>PROTECCION</v>
          </cell>
          <cell r="AA416">
            <v>44348</v>
          </cell>
          <cell r="AB416">
            <v>44377</v>
          </cell>
          <cell r="AC416">
            <v>-98</v>
          </cell>
          <cell r="AD416" t="str">
            <v>ACUEDUCTO Y ALC</v>
          </cell>
          <cell r="AE416" t="str">
            <v>TRABAJADOR OFICIAL</v>
          </cell>
          <cell r="AF416" t="str">
            <v xml:space="preserve">SUBGERENCIA ACUEDUCTO Y ALCANTARILLADO </v>
          </cell>
          <cell r="AG416" t="str">
            <v>DIRECCION DE ALCANTARILLADO</v>
          </cell>
        </row>
        <row r="417">
          <cell r="C417">
            <v>1082905991</v>
          </cell>
          <cell r="D417" t="str">
            <v>CUELLO</v>
          </cell>
          <cell r="E417" t="str">
            <v>OBESO</v>
          </cell>
          <cell r="F417" t="str">
            <v>KEVIN</v>
          </cell>
          <cell r="G417" t="str">
            <v>ANTONIO</v>
          </cell>
          <cell r="H417" t="str">
            <v>KEVIN ANTONIO CUELLO OBESO</v>
          </cell>
          <cell r="I417" t="str">
            <v>Santa Marta, Magdalena</v>
          </cell>
          <cell r="J417">
            <v>3216202490</v>
          </cell>
          <cell r="K417" t="str">
            <v>CUELLOOBESO-04@HOTMAIL.COM</v>
          </cell>
          <cell r="L417" t="str">
            <v>CARRERA 11 # 108- 32 BARRIO LA PAZ</v>
          </cell>
          <cell r="M417" t="str">
            <v>OPERARIO- (Lectura y Reparto)</v>
          </cell>
          <cell r="N417" t="str">
            <v>01</v>
          </cell>
          <cell r="O417">
            <v>487</v>
          </cell>
          <cell r="P417">
            <v>1150932</v>
          </cell>
          <cell r="Q417"/>
          <cell r="R417">
            <v>173730961</v>
          </cell>
          <cell r="S417" t="str">
            <v>AHORROS</v>
          </cell>
          <cell r="T417" t="str">
            <v>Banco de Bogotá</v>
          </cell>
          <cell r="U417" t="str">
            <v>4.35</v>
          </cell>
          <cell r="V417" t="str">
            <v>SANITAS</v>
          </cell>
          <cell r="W417" t="str">
            <v>SURA</v>
          </cell>
          <cell r="X417" t="str">
            <v>PORVENIR</v>
          </cell>
          <cell r="Y417" t="str">
            <v>CAJAMAG</v>
          </cell>
          <cell r="Z417" t="str">
            <v>PORVENIR</v>
          </cell>
          <cell r="AA417">
            <v>44362</v>
          </cell>
          <cell r="AB417">
            <v>44377</v>
          </cell>
          <cell r="AC417">
            <v>-98</v>
          </cell>
          <cell r="AD417" t="str">
            <v>ACUEDUCTO Y ALC</v>
          </cell>
          <cell r="AE417" t="str">
            <v>TRABAJADOR OFICIAL</v>
          </cell>
          <cell r="AF417" t="str">
            <v>SUBGERENCIA GESTION COMERCIAL Y SERVICIO AL CIUDADANO</v>
          </cell>
          <cell r="AG417" t="str">
            <v>N-A</v>
          </cell>
        </row>
        <row r="418">
          <cell r="C418">
            <v>7631566</v>
          </cell>
          <cell r="D418" t="str">
            <v>AYALA</v>
          </cell>
          <cell r="E418" t="str">
            <v>FLOREZ</v>
          </cell>
          <cell r="F418" t="str">
            <v>JHON</v>
          </cell>
          <cell r="G418" t="str">
            <v>ALBERTO</v>
          </cell>
          <cell r="H418" t="str">
            <v>JHON ALBERTO AYALA FLOREZ</v>
          </cell>
          <cell r="I418" t="str">
            <v>Santa Marta, Magdalena</v>
          </cell>
          <cell r="J418">
            <v>3058721202</v>
          </cell>
          <cell r="K418" t="str">
            <v>JAYALAFLOREZ@GMAIL.COM</v>
          </cell>
          <cell r="L418" t="str">
            <v>PARQUES DE BOLIVAR ET 1 TORR 2 APTO 103</v>
          </cell>
          <cell r="M418" t="str">
            <v>AUXILIAR OPERATIVO(GESTOR COMERCIAL)</v>
          </cell>
          <cell r="N418" t="str">
            <v>02</v>
          </cell>
          <cell r="O418">
            <v>407</v>
          </cell>
          <cell r="P418">
            <v>1505801</v>
          </cell>
          <cell r="Q418"/>
          <cell r="R418" t="str">
            <v>0518296975</v>
          </cell>
          <cell r="S418" t="str">
            <v>AHORROS</v>
          </cell>
          <cell r="T418" t="str">
            <v>BBVA</v>
          </cell>
          <cell r="U418" t="str">
            <v>4.35</v>
          </cell>
          <cell r="V418" t="str">
            <v>SALUD TOTAL</v>
          </cell>
          <cell r="W418" t="str">
            <v>SURA</v>
          </cell>
          <cell r="X418" t="str">
            <v>COLPENSIONES</v>
          </cell>
          <cell r="Y418" t="str">
            <v>CAJAMAG</v>
          </cell>
          <cell r="Z418" t="str">
            <v>FONDO NACIONAL DEL AHORRO</v>
          </cell>
          <cell r="AA418">
            <v>44362</v>
          </cell>
          <cell r="AB418">
            <v>44377</v>
          </cell>
          <cell r="AC418">
            <v>-98</v>
          </cell>
          <cell r="AD418" t="str">
            <v>ACUEDUCTO Y ALC</v>
          </cell>
          <cell r="AE418" t="str">
            <v>TRABAJADOR OFICIAL</v>
          </cell>
          <cell r="AF418" t="str">
            <v>SUBGERENCIA GESTION COMERCIAL Y SERVICIO AL CIUDADANO</v>
          </cell>
          <cell r="AG418" t="str">
            <v>N-A</v>
          </cell>
        </row>
        <row r="419">
          <cell r="C419">
            <v>84096251</v>
          </cell>
          <cell r="D419" t="str">
            <v>PIMIENTA</v>
          </cell>
          <cell r="E419" t="str">
            <v>RODRIGUEZ</v>
          </cell>
          <cell r="F419" t="str">
            <v>EDGAR</v>
          </cell>
          <cell r="G419" t="str">
            <v>EDUARDO</v>
          </cell>
          <cell r="H419" t="str">
            <v>EDGAR EDUARDO PIMIENTA RODRIGUEZ</v>
          </cell>
          <cell r="I419" t="str">
            <v>RIOHACHA</v>
          </cell>
          <cell r="J419">
            <v>3214568802</v>
          </cell>
          <cell r="K419" t="str">
            <v>EDGARPIMIENTARODRIGUEZ@GMAIL.COM</v>
          </cell>
          <cell r="L419" t="str">
            <v>ALTOS DE SANTA CRUZ CASA 6 MZ C</v>
          </cell>
          <cell r="M419" t="str">
            <v>OPERARIO -SUPERVISOR AREA</v>
          </cell>
          <cell r="N419" t="str">
            <v>03</v>
          </cell>
          <cell r="O419">
            <v>487</v>
          </cell>
          <cell r="P419">
            <v>1795532</v>
          </cell>
          <cell r="Q419"/>
          <cell r="R419">
            <v>91220192101</v>
          </cell>
          <cell r="S419" t="str">
            <v>AHORROS</v>
          </cell>
          <cell r="T419" t="str">
            <v>BANCOLOMBIA</v>
          </cell>
          <cell r="U419" t="str">
            <v>4.35</v>
          </cell>
          <cell r="V419" t="str">
            <v>SANITAS</v>
          </cell>
          <cell r="W419" t="str">
            <v>SURA</v>
          </cell>
          <cell r="X419" t="str">
            <v>PROTECCION</v>
          </cell>
          <cell r="Y419" t="str">
            <v>CAJAMAG</v>
          </cell>
          <cell r="Z419" t="str">
            <v>PROTECCION</v>
          </cell>
          <cell r="AA419">
            <v>44362</v>
          </cell>
          <cell r="AB419">
            <v>44377</v>
          </cell>
          <cell r="AC419">
            <v>-98</v>
          </cell>
          <cell r="AD419" t="str">
            <v>CENTRAL</v>
          </cell>
          <cell r="AE419" t="str">
            <v>TRABAJADOR OFICIAL</v>
          </cell>
          <cell r="AF419" t="str">
            <v>SUBGERENCIA OPERACIÓN DE OTROS SERVICIOS</v>
          </cell>
          <cell r="AG419" t="str">
            <v>DIRECCION DE ASEO Y APROVECHAMIENTO</v>
          </cell>
        </row>
        <row r="420">
          <cell r="C420">
            <v>1082873928</v>
          </cell>
          <cell r="D420" t="str">
            <v>NAVARRO</v>
          </cell>
          <cell r="E420" t="str">
            <v>BURGOS</v>
          </cell>
          <cell r="F420" t="str">
            <v>OMAR</v>
          </cell>
          <cell r="G420" t="str">
            <v>DANIEL</v>
          </cell>
          <cell r="H420" t="str">
            <v>OMAR DANIEL NAVARRO BURGOS</v>
          </cell>
          <cell r="I420" t="str">
            <v>santa Marta, Magdalena</v>
          </cell>
          <cell r="J420">
            <v>3014554286</v>
          </cell>
          <cell r="K420" t="str">
            <v>onavarro00@hotmail.com</v>
          </cell>
          <cell r="L420" t="str">
            <v>CALLE 24 # 19 -08 LOS NARANJOS</v>
          </cell>
          <cell r="M420" t="str">
            <v>PROFESIONAL ESPECIALIZADO</v>
          </cell>
          <cell r="N420" t="str">
            <v>03</v>
          </cell>
          <cell r="O420">
            <v>222</v>
          </cell>
          <cell r="P420">
            <v>4236928</v>
          </cell>
          <cell r="Q420"/>
          <cell r="R420" t="str">
            <v>439017500</v>
          </cell>
          <cell r="S420" t="str">
            <v>AHORROS</v>
          </cell>
          <cell r="T420" t="str">
            <v>Banco de Bogotá</v>
          </cell>
          <cell r="U420" t="str">
            <v>4.35</v>
          </cell>
          <cell r="V420" t="str">
            <v>SANITAS</v>
          </cell>
          <cell r="W420" t="str">
            <v>SURA</v>
          </cell>
          <cell r="X420" t="str">
            <v>PROTECCION</v>
          </cell>
          <cell r="Y420" t="str">
            <v>CAJAMAG</v>
          </cell>
          <cell r="Z420" t="str">
            <v>PROTECCION</v>
          </cell>
          <cell r="AA420">
            <v>44371</v>
          </cell>
          <cell r="AB420">
            <v>44561</v>
          </cell>
          <cell r="AC420">
            <v>86</v>
          </cell>
          <cell r="AD420" t="str">
            <v>CENTRAL</v>
          </cell>
          <cell r="AE420" t="str">
            <v>TRABAJADOR OFICIAL</v>
          </cell>
          <cell r="AF420" t="str">
            <v>SUBGERENCIA CORPORATIVA</v>
          </cell>
          <cell r="AG420" t="str">
            <v>DIRECCION DE CAPITAL HUMANO</v>
          </cell>
        </row>
        <row r="421">
          <cell r="C421">
            <v>40926458</v>
          </cell>
          <cell r="D421" t="str">
            <v>CAICEDO</v>
          </cell>
          <cell r="E421" t="str">
            <v>OMAR</v>
          </cell>
          <cell r="F421" t="str">
            <v>CARMEN</v>
          </cell>
          <cell r="G421" t="str">
            <v>PATRICIA</v>
          </cell>
          <cell r="H421" t="str">
            <v>CARMEN PATRICIA CAICEDO OMAR</v>
          </cell>
          <cell r="I421" t="str">
            <v>Riohacha</v>
          </cell>
          <cell r="J421"/>
          <cell r="K421"/>
          <cell r="L421"/>
          <cell r="M421" t="str">
            <v>GERENTE</v>
          </cell>
          <cell r="N421" t="str">
            <v>04</v>
          </cell>
          <cell r="O421" t="str">
            <v>050</v>
          </cell>
          <cell r="P421">
            <v>13100000</v>
          </cell>
          <cell r="Q421"/>
          <cell r="R421"/>
          <cell r="S421"/>
          <cell r="T421"/>
          <cell r="U421"/>
          <cell r="V421"/>
          <cell r="W421" t="str">
            <v>SURA</v>
          </cell>
          <cell r="X421"/>
          <cell r="Y421"/>
          <cell r="Z421"/>
          <cell r="AA421">
            <v>44372</v>
          </cell>
          <cell r="AB421" t="str">
            <v>NO APLICA</v>
          </cell>
          <cell r="AC421"/>
          <cell r="AD421" t="str">
            <v>CENTRAL</v>
          </cell>
          <cell r="AE421" t="str">
            <v>LIBRE NOMBRAMIENTO</v>
          </cell>
          <cell r="AF421" t="str">
            <v>GERENCIA</v>
          </cell>
          <cell r="AG421" t="str">
            <v>N-A</v>
          </cell>
        </row>
        <row r="422">
          <cell r="C422">
            <v>4978632</v>
          </cell>
          <cell r="D422" t="str">
            <v xml:space="preserve">RICO </v>
          </cell>
          <cell r="E422" t="str">
            <v>TOLEDO</v>
          </cell>
          <cell r="F422" t="str">
            <v>BREITNER</v>
          </cell>
          <cell r="G422" t="str">
            <v>JESUS</v>
          </cell>
          <cell r="H422" t="str">
            <v>BREITNER JESUS RICO TOLEDO</v>
          </cell>
          <cell r="I422" t="str">
            <v>santa Marta, Magdalena</v>
          </cell>
          <cell r="J422">
            <v>3208904190</v>
          </cell>
          <cell r="K422" t="str">
            <v>ricotoledobreitner511@gmail.com</v>
          </cell>
          <cell r="L422" t="str">
            <v>CRA 24 N 22 02 BARRIO 07 DE AGOSTO</v>
          </cell>
          <cell r="M422" t="str">
            <v>OPERARIO -SUPERVISOR AREA</v>
          </cell>
          <cell r="N422" t="str">
            <v>03</v>
          </cell>
          <cell r="O422">
            <v>487</v>
          </cell>
          <cell r="P422">
            <v>1795532</v>
          </cell>
          <cell r="Q422"/>
          <cell r="R422">
            <v>518484803</v>
          </cell>
          <cell r="S422" t="str">
            <v>AHORROS</v>
          </cell>
          <cell r="T422" t="str">
            <v>BBVA</v>
          </cell>
          <cell r="U422" t="str">
            <v>4.35</v>
          </cell>
          <cell r="V422" t="str">
            <v>COOSALUD</v>
          </cell>
          <cell r="W422" t="str">
            <v>SURA</v>
          </cell>
          <cell r="X422" t="str">
            <v>COLPENSIONES</v>
          </cell>
          <cell r="Y422" t="str">
            <v>CAJAMAG</v>
          </cell>
          <cell r="Z422" t="str">
            <v>PORVENIR</v>
          </cell>
          <cell r="AA422">
            <v>44379</v>
          </cell>
          <cell r="AB422">
            <v>44561</v>
          </cell>
          <cell r="AC422">
            <v>86</v>
          </cell>
          <cell r="AD422" t="str">
            <v>CENTRAL</v>
          </cell>
          <cell r="AE422" t="str">
            <v>TRABAJADOR OFICIAL</v>
          </cell>
          <cell r="AF422" t="str">
            <v>SUBGERENCIA OPERACIÓN DE OTROS SERVICIOS</v>
          </cell>
          <cell r="AG422" t="str">
            <v>DIRECCION DE ASEO Y APROVECHAMIENTO</v>
          </cell>
        </row>
        <row r="423">
          <cell r="C423">
            <v>7140462</v>
          </cell>
          <cell r="D423" t="str">
            <v>MERCADO</v>
          </cell>
          <cell r="E423" t="str">
            <v>GOENAGA</v>
          </cell>
          <cell r="F423" t="str">
            <v>ALVARO</v>
          </cell>
          <cell r="G423" t="str">
            <v>ANTONIO</v>
          </cell>
          <cell r="H423" t="str">
            <v>ALVARO ANTONIO MERCADO GOENAGA</v>
          </cell>
          <cell r="I423" t="str">
            <v>santa Marta, Magdalena</v>
          </cell>
          <cell r="J423">
            <v>3015014915</v>
          </cell>
          <cell r="K423" t="str">
            <v>ALVAROAMERCADO@GMAIL.COM</v>
          </cell>
          <cell r="L423" t="str">
            <v>CLL 16 N 22 88 BRR CASA JARDIN</v>
          </cell>
          <cell r="M423" t="str">
            <v>DIRECTOR TECNICO</v>
          </cell>
          <cell r="N423" t="str">
            <v>01</v>
          </cell>
          <cell r="O423" t="str">
            <v>009</v>
          </cell>
          <cell r="P423">
            <v>8150900</v>
          </cell>
          <cell r="Q423"/>
          <cell r="R423">
            <v>780100533</v>
          </cell>
          <cell r="S423" t="str">
            <v>AHORROS</v>
          </cell>
          <cell r="T423" t="str">
            <v>BBVA</v>
          </cell>
          <cell r="U423" t="str">
            <v>2.436</v>
          </cell>
          <cell r="V423" t="str">
            <v>SALUD TOTAL</v>
          </cell>
          <cell r="W423" t="str">
            <v>SURA</v>
          </cell>
          <cell r="X423" t="str">
            <v>COLFONDOS</v>
          </cell>
          <cell r="Y423" t="str">
            <v>CAJAMAG</v>
          </cell>
          <cell r="Z423" t="str">
            <v>FONDO NACIONAL DEL AHORRO</v>
          </cell>
          <cell r="AA423">
            <v>44385</v>
          </cell>
          <cell r="AB423" t="str">
            <v>NO APLICA</v>
          </cell>
          <cell r="AC423"/>
          <cell r="AD423" t="str">
            <v>ACUEDUCTO Y ALC</v>
          </cell>
          <cell r="AE423" t="str">
            <v>LIBRE NOMBRAMIENTO</v>
          </cell>
          <cell r="AF423" t="str">
            <v xml:space="preserve">SUBGERENCIA ACUEDUCTO Y ALCANTARILLADO </v>
          </cell>
          <cell r="AG423" t="str">
            <v>DIRECCION DE ACUEDUCTO</v>
          </cell>
        </row>
        <row r="424">
          <cell r="C424">
            <v>7629996</v>
          </cell>
          <cell r="D424" t="str">
            <v>GONZALEZ</v>
          </cell>
          <cell r="E424" t="str">
            <v>CALERO</v>
          </cell>
          <cell r="F424" t="str">
            <v>RAINER</v>
          </cell>
          <cell r="G424" t="str">
            <v>ORELAC</v>
          </cell>
          <cell r="H424" t="str">
            <v>RAINER ORELAC GONZALEZ CALERO</v>
          </cell>
          <cell r="I424" t="str">
            <v>Santa Marta, Magdalena</v>
          </cell>
          <cell r="J424">
            <v>3005454365</v>
          </cell>
          <cell r="K424" t="str">
            <v>RAYNERORELAC@HOTMAIL.COM O RAINER.GONZALEZ@ESSMAR.GOV.CO</v>
          </cell>
          <cell r="L424" t="str">
            <v>CRA 21 A3 N 29J 91 LOS LAURELES</v>
          </cell>
          <cell r="M424" t="str">
            <v>DIRECTOR TECNICO</v>
          </cell>
          <cell r="N424" t="str">
            <v>01</v>
          </cell>
          <cell r="O424" t="str">
            <v>009</v>
          </cell>
          <cell r="P424">
            <v>8150900</v>
          </cell>
          <cell r="Q424"/>
          <cell r="R424">
            <v>517211140</v>
          </cell>
          <cell r="S424" t="str">
            <v>AHORROS</v>
          </cell>
          <cell r="T424" t="str">
            <v>BBVA</v>
          </cell>
          <cell r="U424" t="str">
            <v>2.436</v>
          </cell>
          <cell r="V424" t="str">
            <v>CAJACOPI</v>
          </cell>
          <cell r="W424" t="str">
            <v>SURA</v>
          </cell>
          <cell r="X424" t="str">
            <v>PORVENIR</v>
          </cell>
          <cell r="Y424" t="str">
            <v>CAJAMAG</v>
          </cell>
          <cell r="Z424" t="str">
            <v>PROTECCION</v>
          </cell>
          <cell r="AA424">
            <v>44385</v>
          </cell>
          <cell r="AB424" t="str">
            <v>NO APLICA</v>
          </cell>
          <cell r="AC424"/>
          <cell r="AD424" t="str">
            <v>ENERGIA Y ALUMBRADO</v>
          </cell>
          <cell r="AE424" t="str">
            <v>LIBRE NOMBRAMIENTO</v>
          </cell>
          <cell r="AF424" t="str">
            <v>SUBGERENCIA OPERACIÓN DE OTROS SERVICIOS</v>
          </cell>
          <cell r="AG424" t="str">
            <v>DIRECCION ENERGIA Y ALUMBRADO PUBLICO</v>
          </cell>
        </row>
        <row r="425">
          <cell r="C425">
            <v>1083569482</v>
          </cell>
          <cell r="D425" t="str">
            <v>OROZCO</v>
          </cell>
          <cell r="E425" t="str">
            <v>LUGO</v>
          </cell>
          <cell r="F425" t="str">
            <v>WUALDYRIS</v>
          </cell>
          <cell r="G425" t="str">
            <v>JOSE</v>
          </cell>
          <cell r="H425" t="str">
            <v>WUALDYRIS JOSE OROZCO LUGO</v>
          </cell>
          <cell r="I425" t="str">
            <v>Cienaga, Magdalena</v>
          </cell>
          <cell r="J425">
            <v>3234899281</v>
          </cell>
          <cell r="K425" t="str">
            <v>WOL2293@GMAIL.COM</v>
          </cell>
          <cell r="L425" t="str">
            <v>CRA 29 A 2 29 K 20 SANTA ANA</v>
          </cell>
          <cell r="M425" t="str">
            <v>TECNICO ADMINISTRATIVO</v>
          </cell>
          <cell r="N425" t="str">
            <v>02</v>
          </cell>
          <cell r="O425">
            <v>367</v>
          </cell>
          <cell r="P425">
            <v>2487143</v>
          </cell>
          <cell r="Q425"/>
          <cell r="R425">
            <v>488406506292</v>
          </cell>
          <cell r="S425" t="str">
            <v>AHORROS</v>
          </cell>
          <cell r="T425" t="str">
            <v>Davivienda</v>
          </cell>
          <cell r="U425" t="str">
            <v>2.436</v>
          </cell>
          <cell r="V425" t="str">
            <v>MUTUAL SER</v>
          </cell>
          <cell r="W425" t="str">
            <v>SURA</v>
          </cell>
          <cell r="X425" t="str">
            <v>COLPENSIONES</v>
          </cell>
          <cell r="Y425" t="str">
            <v>CAJAMAG</v>
          </cell>
          <cell r="Z425" t="str">
            <v>PROTECCION</v>
          </cell>
          <cell r="AA425">
            <v>44385</v>
          </cell>
          <cell r="AB425">
            <v>44561</v>
          </cell>
          <cell r="AC425">
            <v>86</v>
          </cell>
          <cell r="AD425" t="str">
            <v>ACUEDUCTO Y ALC</v>
          </cell>
          <cell r="AE425" t="str">
            <v>TRABAJADOR OFICIAL</v>
          </cell>
          <cell r="AF425" t="str">
            <v>SUBGERENCIA CORPORATIVA</v>
          </cell>
          <cell r="AG425" t="str">
            <v>DIRECCIÓN ADMINISTRATIVA Y FINANCIERA</v>
          </cell>
        </row>
        <row r="426">
          <cell r="C426">
            <v>12563740</v>
          </cell>
          <cell r="D426" t="str">
            <v xml:space="preserve">MOJICA </v>
          </cell>
          <cell r="E426" t="str">
            <v>REDONDO</v>
          </cell>
          <cell r="F426" t="str">
            <v xml:space="preserve">JOSE </v>
          </cell>
          <cell r="G426" t="str">
            <v>DE LA CRUZ</v>
          </cell>
          <cell r="H426" t="str">
            <v>JOSE DE LA CRUZ MOJICA REDONDO</v>
          </cell>
          <cell r="I426" t="str">
            <v>Santa Marta, Magdalena</v>
          </cell>
          <cell r="J426">
            <v>3042421621</v>
          </cell>
          <cell r="K426" t="str">
            <v>josemojicar@hotmail.com</v>
          </cell>
          <cell r="L426" t="str">
            <v>CLL 16 N 16 E 28 BRR BETANIA</v>
          </cell>
          <cell r="M426" t="str">
            <v>PROFESIONAL UNIVERSITARIO</v>
          </cell>
          <cell r="N426" t="str">
            <v>02</v>
          </cell>
          <cell r="O426">
            <v>219</v>
          </cell>
          <cell r="P426">
            <v>3475432</v>
          </cell>
          <cell r="Q426"/>
          <cell r="R426">
            <v>517201083</v>
          </cell>
          <cell r="S426" t="str">
            <v>AHORROS</v>
          </cell>
          <cell r="T426" t="str">
            <v>BBVA</v>
          </cell>
          <cell r="U426" t="str">
            <v>2.436</v>
          </cell>
          <cell r="V426" t="str">
            <v>SANITAS</v>
          </cell>
          <cell r="W426" t="str">
            <v>SURA</v>
          </cell>
          <cell r="X426" t="str">
            <v>PROTECCION</v>
          </cell>
          <cell r="Y426" t="str">
            <v>CAJAMAG</v>
          </cell>
          <cell r="Z426" t="str">
            <v>PROTECCION</v>
          </cell>
          <cell r="AA426">
            <v>44389</v>
          </cell>
          <cell r="AB426">
            <v>44561</v>
          </cell>
          <cell r="AC426">
            <v>86</v>
          </cell>
          <cell r="AD426" t="str">
            <v>ACUEDUCTO Y ALC</v>
          </cell>
          <cell r="AE426" t="str">
            <v>TRABAJADOR OFICIAL</v>
          </cell>
          <cell r="AF426" t="str">
            <v>SUBGERENCIA GESTION COMERCIAL Y SERVICIO AL CIUDADANO</v>
          </cell>
          <cell r="AG426" t="str">
            <v>N-A</v>
          </cell>
        </row>
        <row r="427">
          <cell r="C427">
            <v>1082958233</v>
          </cell>
          <cell r="D427" t="str">
            <v>IBAÑEZ</v>
          </cell>
          <cell r="E427" t="str">
            <v>CASTRILLO</v>
          </cell>
          <cell r="F427" t="str">
            <v>YOISMAR</v>
          </cell>
          <cell r="G427" t="str">
            <v>GALEANA</v>
          </cell>
          <cell r="H427" t="str">
            <v>YOISMAR GALEANA IBAÑEZ CASTRILLO</v>
          </cell>
          <cell r="I427" t="str">
            <v>Santa Marta, Magdalena</v>
          </cell>
          <cell r="J427">
            <v>3193513353</v>
          </cell>
          <cell r="K427" t="str">
            <v>yoismatias.01@gmail.com</v>
          </cell>
          <cell r="L427" t="str">
            <v>CLL 12 N 48 52 APTO SALVADOR</v>
          </cell>
          <cell r="M427" t="str">
            <v>TECNICO ADMINISTRATIVO</v>
          </cell>
          <cell r="N427" t="str">
            <v>01</v>
          </cell>
          <cell r="O427">
            <v>367</v>
          </cell>
          <cell r="P427">
            <v>1849846</v>
          </cell>
          <cell r="Q427"/>
          <cell r="R427">
            <v>235148061</v>
          </cell>
          <cell r="S427" t="str">
            <v>AHORROS</v>
          </cell>
          <cell r="T427" t="str">
            <v>Banco de Bogotá</v>
          </cell>
          <cell r="U427" t="str">
            <v>2.436</v>
          </cell>
          <cell r="V427" t="str">
            <v>SALUD TOTAL</v>
          </cell>
          <cell r="W427" t="str">
            <v>SURA</v>
          </cell>
          <cell r="X427" t="str">
            <v>COLPENSIONES</v>
          </cell>
          <cell r="Y427" t="str">
            <v>CAJAMAG</v>
          </cell>
          <cell r="Z427" t="str">
            <v>PROTECCION</v>
          </cell>
          <cell r="AA427">
            <v>44391</v>
          </cell>
          <cell r="AB427">
            <v>44561</v>
          </cell>
          <cell r="AC427">
            <v>86</v>
          </cell>
          <cell r="AD427" t="str">
            <v>CENTRAL</v>
          </cell>
          <cell r="AE427" t="str">
            <v>TRABAJADOR OFICIAL</v>
          </cell>
          <cell r="AF427" t="str">
            <v>OFICINA DE ASUNTOS JURIDICOS Y CONTRATACION</v>
          </cell>
          <cell r="AG427" t="str">
            <v>N-A</v>
          </cell>
        </row>
        <row r="428">
          <cell r="C428">
            <v>1004347844</v>
          </cell>
          <cell r="D428" t="str">
            <v>SAADE</v>
          </cell>
          <cell r="E428" t="str">
            <v>TAPIA</v>
          </cell>
          <cell r="F428" t="str">
            <v>SEBASTIAN</v>
          </cell>
          <cell r="G428" t="str">
            <v>JOSE</v>
          </cell>
          <cell r="H428" t="str">
            <v>SEBASTIAN JOSE SAADE TAPIA</v>
          </cell>
          <cell r="I428" t="str">
            <v>Riohacha</v>
          </cell>
          <cell r="J428">
            <v>3203377184</v>
          </cell>
          <cell r="K428" t="str">
            <v>sebassade@gmail.com</v>
          </cell>
          <cell r="L428" t="str">
            <v>CLL 9 13 90 BRR MIRAFLORES</v>
          </cell>
          <cell r="M428" t="str">
            <v>AUXILIAR ADMINISTRATIVO</v>
          </cell>
          <cell r="N428" t="str">
            <v>03</v>
          </cell>
          <cell r="O428">
            <v>407</v>
          </cell>
          <cell r="P428">
            <v>1795532</v>
          </cell>
          <cell r="Q428"/>
          <cell r="R428">
            <v>52684315412</v>
          </cell>
          <cell r="S428" t="str">
            <v>AHORROS</v>
          </cell>
          <cell r="T428" t="str">
            <v>BANCOLOMBIA</v>
          </cell>
          <cell r="U428" t="str">
            <v>.522</v>
          </cell>
          <cell r="V428" t="str">
            <v>MUTUAL SER</v>
          </cell>
          <cell r="W428" t="str">
            <v>SURA</v>
          </cell>
          <cell r="X428" t="str">
            <v>PORVENIR</v>
          </cell>
          <cell r="Y428" t="str">
            <v>CAJAMAG</v>
          </cell>
          <cell r="Z428" t="str">
            <v>PORVENIR</v>
          </cell>
          <cell r="AA428">
            <v>44392</v>
          </cell>
          <cell r="AB428">
            <v>44561</v>
          </cell>
          <cell r="AC428">
            <v>86</v>
          </cell>
          <cell r="AD428" t="str">
            <v>ACUEDUCTO Y ALC</v>
          </cell>
          <cell r="AE428" t="str">
            <v>TRABAJADOR OFICIAL</v>
          </cell>
          <cell r="AF428" t="str">
            <v>SUBGERENCIA GESTION COMERCIAL Y SERVICIO AL CIUDADANO</v>
          </cell>
          <cell r="AG428" t="str">
            <v>N-A</v>
          </cell>
        </row>
        <row r="429">
          <cell r="C429">
            <v>36694499</v>
          </cell>
          <cell r="D429" t="str">
            <v>ROA</v>
          </cell>
          <cell r="E429" t="str">
            <v>ORTIZ</v>
          </cell>
          <cell r="F429" t="str">
            <v>YASMID</v>
          </cell>
          <cell r="G429" t="str">
            <v>ZULEIMA</v>
          </cell>
          <cell r="H429" t="str">
            <v>YASMID ZULEIMA ROA ORTIZ</v>
          </cell>
          <cell r="I429" t="str">
            <v>Santa Marta, Magdalena</v>
          </cell>
          <cell r="J429">
            <v>3003846571</v>
          </cell>
          <cell r="K429" t="str">
            <v>yasmidroa1246@gmail.com</v>
          </cell>
          <cell r="L429" t="str">
            <v>MZ K CS 1 VILLA DANIA</v>
          </cell>
          <cell r="M429" t="str">
            <v>AUXILIAR ADMINISTRATIVO</v>
          </cell>
          <cell r="N429" t="str">
            <v>02</v>
          </cell>
          <cell r="O429">
            <v>407</v>
          </cell>
          <cell r="P429">
            <v>1505801</v>
          </cell>
          <cell r="Q429"/>
          <cell r="R429">
            <v>7172011508</v>
          </cell>
          <cell r="S429" t="str">
            <v>AHORROS</v>
          </cell>
          <cell r="T429" t="str">
            <v>SCOTIABANK COLPATRIA S.A</v>
          </cell>
          <cell r="U429" t="str">
            <v>.522</v>
          </cell>
          <cell r="V429" t="str">
            <v>SALUD TOTAL</v>
          </cell>
          <cell r="W429" t="str">
            <v>SURA</v>
          </cell>
          <cell r="X429" t="str">
            <v>COLFONDOS</v>
          </cell>
          <cell r="Y429" t="str">
            <v>CAJAMAG</v>
          </cell>
          <cell r="Z429" t="str">
            <v>PORVENIR</v>
          </cell>
          <cell r="AA429">
            <v>44392</v>
          </cell>
          <cell r="AB429">
            <v>44561</v>
          </cell>
          <cell r="AC429">
            <v>86</v>
          </cell>
          <cell r="AD429" t="str">
            <v>CENTRAL</v>
          </cell>
          <cell r="AE429" t="str">
            <v>TRABAJADOR OFICIAL</v>
          </cell>
          <cell r="AF429" t="str">
            <v>SUBGERENCIA OPERACIÓN DE OTROS SERVICIOS</v>
          </cell>
          <cell r="AG429" t="str">
            <v>DIRECCION ACTIVIDADES COMPLEMENTARIAS Y SERVICIOS NO REGULADOS</v>
          </cell>
        </row>
        <row r="430">
          <cell r="C430">
            <v>85380101</v>
          </cell>
          <cell r="D430" t="str">
            <v>ACOSTA</v>
          </cell>
          <cell r="E430" t="str">
            <v>ROJAS</v>
          </cell>
          <cell r="F430" t="str">
            <v>JUAN</v>
          </cell>
          <cell r="G430" t="str">
            <v>ALBERTO</v>
          </cell>
          <cell r="H430" t="str">
            <v>JUAN ALBERTO ACOSTA ROJAS</v>
          </cell>
          <cell r="I430" t="str">
            <v>Cienaga, Magdalena</v>
          </cell>
          <cell r="J430">
            <v>3008828883</v>
          </cell>
          <cell r="K430" t="str">
            <v>JUANACOSTAROJAS9@GMAIL.COM</v>
          </cell>
          <cell r="L430" t="str">
            <v>CRA 24 29 4 APTO 1 BRR LAS MALVINAS</v>
          </cell>
          <cell r="M430" t="str">
            <v>OPERARIO - (AYUDANTE DE REDES)</v>
          </cell>
          <cell r="N430" t="str">
            <v>01</v>
          </cell>
          <cell r="O430">
            <v>487</v>
          </cell>
          <cell r="P430">
            <v>1150932</v>
          </cell>
          <cell r="Q430"/>
          <cell r="R430">
            <v>488404773589</v>
          </cell>
          <cell r="S430" t="str">
            <v>AHORROS</v>
          </cell>
          <cell r="T430" t="str">
            <v>Davivienda</v>
          </cell>
          <cell r="U430" t="str">
            <v>2.436</v>
          </cell>
          <cell r="V430" t="str">
            <v>CAJACOPI</v>
          </cell>
          <cell r="W430" t="str">
            <v>SURA</v>
          </cell>
          <cell r="X430" t="str">
            <v>COLPENSIONES</v>
          </cell>
          <cell r="Y430" t="str">
            <v>CAJAMAG</v>
          </cell>
          <cell r="Z430" t="str">
            <v>PROTECCION</v>
          </cell>
          <cell r="AA430">
            <v>44392</v>
          </cell>
          <cell r="AB430">
            <v>44561</v>
          </cell>
          <cell r="AC430">
            <v>86</v>
          </cell>
          <cell r="AD430" t="str">
            <v>ACUEDUCTO Y ALC</v>
          </cell>
          <cell r="AE430" t="str">
            <v>TRABAJADOR OFICIAL</v>
          </cell>
          <cell r="AF430" t="str">
            <v xml:space="preserve">SUBGERENCIA ACUEDUCTO Y ALCANTARILLADO </v>
          </cell>
          <cell r="AG430" t="str">
            <v>DIRECCION DE ACUEDUCTO</v>
          </cell>
        </row>
        <row r="431">
          <cell r="C431">
            <v>7629464</v>
          </cell>
          <cell r="D431" t="str">
            <v>TAPIA</v>
          </cell>
          <cell r="E431" t="str">
            <v>SANCHEZ</v>
          </cell>
          <cell r="F431" t="str">
            <v>ALEXANDER</v>
          </cell>
          <cell r="G431" t="str">
            <v>JOSE</v>
          </cell>
          <cell r="H431" t="str">
            <v>ALEXANDER JOSE TAPIA SANCHEZ</v>
          </cell>
          <cell r="I431" t="str">
            <v>Santa Marta, Magdalena</v>
          </cell>
          <cell r="J431">
            <v>3013582316</v>
          </cell>
          <cell r="K431" t="str">
            <v>ALEXANDERTAPPIA@GMAIL.COM</v>
          </cell>
          <cell r="L431" t="str">
            <v>CLL 70 6 42 APTO 504</v>
          </cell>
          <cell r="M431" t="str">
            <v>PROFESIONAL UNIVERSITARIO</v>
          </cell>
          <cell r="N431" t="str">
            <v>02</v>
          </cell>
          <cell r="O431">
            <v>219</v>
          </cell>
          <cell r="P431">
            <v>3475432</v>
          </cell>
          <cell r="Q431"/>
          <cell r="R431">
            <v>117100088865</v>
          </cell>
          <cell r="S431" t="str">
            <v>AHORROS</v>
          </cell>
          <cell r="T431" t="str">
            <v>Davivienda</v>
          </cell>
          <cell r="U431" t="str">
            <v>.522</v>
          </cell>
          <cell r="V431"/>
          <cell r="W431" t="str">
            <v>SURA</v>
          </cell>
          <cell r="X431" t="str">
            <v>PROTECCION</v>
          </cell>
          <cell r="Y431" t="str">
            <v>CAJAMAG</v>
          </cell>
          <cell r="Z431" t="str">
            <v>PROTECCION</v>
          </cell>
          <cell r="AA431">
            <v>44392</v>
          </cell>
          <cell r="AB431">
            <v>44561</v>
          </cell>
          <cell r="AC431">
            <v>86</v>
          </cell>
          <cell r="AD431" t="str">
            <v>CENTRAL</v>
          </cell>
          <cell r="AE431" t="str">
            <v>TRABAJADOR OFICIAL</v>
          </cell>
          <cell r="AF431" t="str">
            <v>SUBGERENCIA CORPORATIVA</v>
          </cell>
          <cell r="AG431" t="str">
            <v>DIRECCIÓN ADMINISTRATIVA Y FINANCIERA</v>
          </cell>
        </row>
        <row r="432">
          <cell r="C432">
            <v>1082897538</v>
          </cell>
          <cell r="D432" t="str">
            <v>CORREDOR</v>
          </cell>
          <cell r="E432" t="str">
            <v>AVENDAÑO</v>
          </cell>
          <cell r="F432" t="str">
            <v>JESUS</v>
          </cell>
          <cell r="G432" t="str">
            <v>DAVID</v>
          </cell>
          <cell r="H432" t="str">
            <v>JESUS DAVID CORREDOR AVENDAÑO</v>
          </cell>
          <cell r="I432" t="str">
            <v>Santa Marta, Magdalena</v>
          </cell>
          <cell r="J432">
            <v>3015752716</v>
          </cell>
          <cell r="K432" t="str">
            <v>YISUSCORREDOR89@GMAIL.COM</v>
          </cell>
          <cell r="L432" t="str">
            <v xml:space="preserve">MZ 12 CS 92 BRR CIUDAD EQUIDAD </v>
          </cell>
          <cell r="M432" t="str">
            <v>OPERARIO - (AYUDANTE DE REDES)</v>
          </cell>
          <cell r="N432" t="str">
            <v>01</v>
          </cell>
          <cell r="O432">
            <v>487</v>
          </cell>
          <cell r="P432">
            <v>1150932</v>
          </cell>
          <cell r="Q432"/>
          <cell r="R432">
            <v>488404911411</v>
          </cell>
          <cell r="S432" t="str">
            <v>AHORROS</v>
          </cell>
          <cell r="T432" t="str">
            <v>Davivienda</v>
          </cell>
          <cell r="U432" t="str">
            <v>2.436</v>
          </cell>
          <cell r="V432" t="str">
            <v>EPS SANITAS</v>
          </cell>
          <cell r="W432" t="str">
            <v>SURA</v>
          </cell>
          <cell r="X432" t="str">
            <v>PORVENIR</v>
          </cell>
          <cell r="Y432" t="str">
            <v>CAJAMAG</v>
          </cell>
          <cell r="Z432" t="str">
            <v>PROTECCION</v>
          </cell>
          <cell r="AA432">
            <v>44392</v>
          </cell>
          <cell r="AB432">
            <v>44561</v>
          </cell>
          <cell r="AC432">
            <v>86</v>
          </cell>
          <cell r="AD432" t="str">
            <v>ACUEDUCTO Y ALC</v>
          </cell>
          <cell r="AE432" t="str">
            <v>TRABAJADOR OFICIAL</v>
          </cell>
          <cell r="AF432" t="str">
            <v xml:space="preserve">SUBGERENCIA ACUEDUCTO Y ALCANTARILLADO </v>
          </cell>
          <cell r="AG432" t="str">
            <v>DIRECCION DE ACUEDUCTO</v>
          </cell>
        </row>
        <row r="433">
          <cell r="C433">
            <v>1082981586</v>
          </cell>
          <cell r="D433" t="str">
            <v>OROZCO</v>
          </cell>
          <cell r="E433" t="str">
            <v>LUGO</v>
          </cell>
          <cell r="F433" t="str">
            <v>FERNANDO</v>
          </cell>
          <cell r="G433" t="str">
            <v>DE JESUS</v>
          </cell>
          <cell r="H433" t="str">
            <v>FERNANDO DE JESUS OROZCO LUGO</v>
          </cell>
          <cell r="I433" t="str">
            <v>Santa Marta, Magdalena</v>
          </cell>
          <cell r="J433">
            <v>3107283702</v>
          </cell>
          <cell r="K433" t="str">
            <v>FERDEOLU2994@GMAIL.COM</v>
          </cell>
          <cell r="L433" t="str">
            <v>CRA 29A CLL 29 K BRR SANTA ANA</v>
          </cell>
          <cell r="M433" t="str">
            <v>AUXILIAR OPERATIVO</v>
          </cell>
          <cell r="N433" t="str">
            <v>03</v>
          </cell>
          <cell r="O433">
            <v>487</v>
          </cell>
          <cell r="P433">
            <v>1795532</v>
          </cell>
          <cell r="Q433"/>
          <cell r="R433">
            <v>500801366022</v>
          </cell>
          <cell r="S433" t="str">
            <v>AHORROS</v>
          </cell>
          <cell r="T433" t="str">
            <v>BANCO POPULAR</v>
          </cell>
          <cell r="U433" t="str">
            <v>2.436</v>
          </cell>
          <cell r="V433" t="str">
            <v>SALUD TOTAL</v>
          </cell>
          <cell r="W433" t="str">
            <v>SURA</v>
          </cell>
          <cell r="X433" t="str">
            <v>COLFONDOS</v>
          </cell>
          <cell r="Y433" t="str">
            <v>CAJAMAG</v>
          </cell>
          <cell r="Z433" t="str">
            <v>PORVENIR</v>
          </cell>
          <cell r="AA433">
            <v>44393</v>
          </cell>
          <cell r="AB433">
            <v>44561</v>
          </cell>
          <cell r="AC433">
            <v>86</v>
          </cell>
          <cell r="AD433" t="str">
            <v>CENTRAL</v>
          </cell>
          <cell r="AE433" t="str">
            <v>TRABAJADOR OFICIAL</v>
          </cell>
          <cell r="AF433" t="str">
            <v>SUBGERENCIA OPERACIÓN DE OTROS SERVICIOS</v>
          </cell>
          <cell r="AG433" t="str">
            <v>DIRECCION DE ASEO Y APROVECHAMIENTO</v>
          </cell>
        </row>
        <row r="434">
          <cell r="C434">
            <v>12555219</v>
          </cell>
          <cell r="D434" t="str">
            <v>PARDO</v>
          </cell>
          <cell r="E434" t="str">
            <v>MOZO</v>
          </cell>
          <cell r="F434" t="str">
            <v>JESID</v>
          </cell>
          <cell r="G434" t="str">
            <v>ARTURO</v>
          </cell>
          <cell r="H434" t="str">
            <v>JESID ARTURO PARDO MOZO</v>
          </cell>
          <cell r="I434" t="str">
            <v>Santa Marta, Magdalena</v>
          </cell>
          <cell r="J434">
            <v>3145920011</v>
          </cell>
          <cell r="K434" t="str">
            <v>YESIDPARDO2706@HOTMAIL.COM</v>
          </cell>
          <cell r="L434" t="str">
            <v>CRA 57 A 9J16 CS GALAN</v>
          </cell>
          <cell r="M434" t="str">
            <v>OPERARIO- PTAP (AYUDANTES)</v>
          </cell>
          <cell r="N434" t="str">
            <v>01</v>
          </cell>
          <cell r="O434">
            <v>487</v>
          </cell>
          <cell r="P434">
            <v>1150932</v>
          </cell>
          <cell r="Q434"/>
          <cell r="R434">
            <v>116000647374</v>
          </cell>
          <cell r="S434" t="str">
            <v>AHORROS</v>
          </cell>
          <cell r="T434" t="str">
            <v>Davivienda</v>
          </cell>
          <cell r="U434" t="str">
            <v>2.436</v>
          </cell>
          <cell r="V434" t="str">
            <v>SALUD TOTAL</v>
          </cell>
          <cell r="W434" t="str">
            <v>SURA</v>
          </cell>
          <cell r="X434" t="str">
            <v>COLPENSIONES</v>
          </cell>
          <cell r="Y434" t="str">
            <v>CAJAMAG</v>
          </cell>
          <cell r="Z434" t="str">
            <v>PROTECCION</v>
          </cell>
          <cell r="AA434">
            <v>44393</v>
          </cell>
          <cell r="AB434">
            <v>44561</v>
          </cell>
          <cell r="AC434">
            <v>86</v>
          </cell>
          <cell r="AD434" t="str">
            <v>ACUEDUCTO Y ALC</v>
          </cell>
          <cell r="AE434" t="str">
            <v>TRABAJADOR OFICIAL</v>
          </cell>
          <cell r="AF434" t="str">
            <v xml:space="preserve">SUBGERENCIA ACUEDUCTO Y ALCANTARILLADO </v>
          </cell>
          <cell r="AG434" t="str">
            <v>DIRECCION DE OPERACIONES</v>
          </cell>
        </row>
        <row r="435">
          <cell r="C435">
            <v>1065592580</v>
          </cell>
          <cell r="D435" t="str">
            <v>TORRES</v>
          </cell>
          <cell r="E435" t="str">
            <v>TORRES</v>
          </cell>
          <cell r="F435" t="str">
            <v xml:space="preserve">RAFAEL </v>
          </cell>
          <cell r="G435" t="str">
            <v>ARMANDO</v>
          </cell>
          <cell r="H435" t="str">
            <v>GRUPO DE APOYO COMERCIAL</v>
          </cell>
          <cell r="I435" t="str">
            <v>Valledupar</v>
          </cell>
          <cell r="J435">
            <v>3154612295</v>
          </cell>
          <cell r="K435" t="str">
            <v>torresarmando560@gmail.com</v>
          </cell>
          <cell r="L435" t="str">
            <v>cll 14 18 39 cs bonda masigna</v>
          </cell>
          <cell r="M435" t="str">
            <v>OPERARIO- PTAP (AYUDANTES)</v>
          </cell>
          <cell r="N435" t="str">
            <v>01</v>
          </cell>
          <cell r="O435">
            <v>487</v>
          </cell>
          <cell r="P435">
            <v>1150932</v>
          </cell>
          <cell r="Q435"/>
          <cell r="R435">
            <v>116570012710</v>
          </cell>
          <cell r="S435" t="str">
            <v>AHORROS</v>
          </cell>
          <cell r="T435" t="str">
            <v>Davivienda</v>
          </cell>
          <cell r="U435" t="str">
            <v>2.436</v>
          </cell>
          <cell r="V435" t="str">
            <v>SALUD TOTAL</v>
          </cell>
          <cell r="W435" t="str">
            <v>SURA</v>
          </cell>
          <cell r="X435" t="str">
            <v>PORVENIR</v>
          </cell>
          <cell r="Y435" t="str">
            <v>CAJAMAG</v>
          </cell>
          <cell r="Z435" t="str">
            <v>PORVENIR</v>
          </cell>
          <cell r="AA435">
            <v>44393</v>
          </cell>
          <cell r="AB435">
            <v>44561</v>
          </cell>
          <cell r="AC435">
            <v>86</v>
          </cell>
          <cell r="AD435" t="str">
            <v>ACUEDUCTO Y ALC</v>
          </cell>
          <cell r="AE435" t="str">
            <v>TRABAJADOR OFICIAL</v>
          </cell>
          <cell r="AF435" t="str">
            <v xml:space="preserve">SUBGERENCIA ACUEDUCTO Y ALCANTARILLADO </v>
          </cell>
          <cell r="AG435" t="str">
            <v>DIRECCION DE OPERACIONES</v>
          </cell>
        </row>
        <row r="436">
          <cell r="C436">
            <v>1082986743</v>
          </cell>
          <cell r="D436" t="str">
            <v>SALTAREN</v>
          </cell>
          <cell r="E436" t="str">
            <v>TOVAR</v>
          </cell>
          <cell r="F436" t="str">
            <v xml:space="preserve">MIGUEL </v>
          </cell>
          <cell r="G436" t="str">
            <v>ANGEL</v>
          </cell>
          <cell r="H436" t="str">
            <v>MIGUEL ANGEL SALTAREN TOVAR</v>
          </cell>
          <cell r="I436" t="str">
            <v>Santa Marta, Magdalena</v>
          </cell>
          <cell r="J436">
            <v>3146700054</v>
          </cell>
          <cell r="K436" t="str">
            <v>MIGUESALTAREN@GMAIL.COM</v>
          </cell>
          <cell r="L436" t="str">
            <v>CALLE 21 5 27 APTO 401</v>
          </cell>
          <cell r="M436" t="str">
            <v>PROFESIONAL ESPECIALIZADO</v>
          </cell>
          <cell r="N436" t="str">
            <v>03</v>
          </cell>
          <cell r="O436">
            <v>222</v>
          </cell>
          <cell r="P436">
            <v>4236928</v>
          </cell>
          <cell r="Q436"/>
          <cell r="R436">
            <v>78189453034</v>
          </cell>
          <cell r="S436" t="str">
            <v>AHORROS</v>
          </cell>
          <cell r="T436" t="str">
            <v>BANCOLOMBIA</v>
          </cell>
          <cell r="U436" t="str">
            <v>.522</v>
          </cell>
          <cell r="V436" t="str">
            <v xml:space="preserve"> COOSALUD</v>
          </cell>
          <cell r="W436" t="str">
            <v>SURA</v>
          </cell>
          <cell r="X436" t="str">
            <v>COLFONDOS</v>
          </cell>
          <cell r="Y436" t="str">
            <v>CAJAMAG</v>
          </cell>
          <cell r="Z436" t="str">
            <v>COLFONDOS</v>
          </cell>
          <cell r="AA436">
            <v>44410</v>
          </cell>
          <cell r="AB436">
            <v>44561</v>
          </cell>
          <cell r="AC436">
            <v>86</v>
          </cell>
          <cell r="AD436" t="str">
            <v>ACUEDUCTO Y ALC</v>
          </cell>
          <cell r="AE436" t="str">
            <v>TRABAJADOR OFICIAL</v>
          </cell>
          <cell r="AF436" t="str">
            <v>SUBGERENCIA GESTION COMERCIAL Y SERVICIO AL CIUDADANO</v>
          </cell>
          <cell r="AG436" t="str">
            <v>N-A</v>
          </cell>
        </row>
        <row r="437">
          <cell r="C437">
            <v>1083036232</v>
          </cell>
          <cell r="D437" t="str">
            <v>PARRA</v>
          </cell>
          <cell r="E437" t="str">
            <v>RODRIGUEZ</v>
          </cell>
          <cell r="F437" t="str">
            <v>ANDRES</v>
          </cell>
          <cell r="G437" t="str">
            <v>FELIPE</v>
          </cell>
          <cell r="H437" t="str">
            <v>ANDRES FELIPE PARRA RODRIGUEZ</v>
          </cell>
          <cell r="I437" t="str">
            <v>Santa Marta, Magdalena</v>
          </cell>
          <cell r="J437">
            <v>3024404051</v>
          </cell>
          <cell r="K437" t="str">
            <v>AFER14@GMAIL.COM</v>
          </cell>
          <cell r="L437" t="str">
            <v>CALLE 29 J1 # 21D 78 PIÑON 2</v>
          </cell>
          <cell r="M437" t="str">
            <v>TECNICO ADMINISTRATIVO</v>
          </cell>
          <cell r="N437" t="str">
            <v>01</v>
          </cell>
          <cell r="O437">
            <v>367</v>
          </cell>
          <cell r="P437">
            <v>1849846</v>
          </cell>
          <cell r="Q437"/>
          <cell r="R437" t="str">
            <v>0780104774</v>
          </cell>
          <cell r="S437" t="str">
            <v>AHORROS</v>
          </cell>
          <cell r="T437" t="str">
            <v>BBVA</v>
          </cell>
          <cell r="U437" t="str">
            <v>.522</v>
          </cell>
          <cell r="V437" t="str">
            <v>EPS SANITAS</v>
          </cell>
          <cell r="W437" t="str">
            <v>SURA</v>
          </cell>
          <cell r="X437" t="str">
            <v>PROTECCION</v>
          </cell>
          <cell r="Y437" t="str">
            <v>CAJAMAG</v>
          </cell>
          <cell r="Z437" t="str">
            <v>PROTECCION</v>
          </cell>
          <cell r="AA437">
            <v>44410</v>
          </cell>
          <cell r="AB437">
            <v>44561</v>
          </cell>
          <cell r="AC437">
            <v>86</v>
          </cell>
          <cell r="AD437" t="str">
            <v>CENTRAL</v>
          </cell>
          <cell r="AE437" t="str">
            <v>TRABAJADOR OFICIAL</v>
          </cell>
          <cell r="AF437" t="str">
            <v>SUBGERENCIA CORPORATIVA</v>
          </cell>
          <cell r="AG437" t="str">
            <v>DIRECCIÓN ADMINISTRATIVA Y FINANCIERA</v>
          </cell>
        </row>
        <row r="438">
          <cell r="C438">
            <v>84452512</v>
          </cell>
          <cell r="D438" t="str">
            <v>CARRILLO</v>
          </cell>
          <cell r="E438" t="str">
            <v>LUBO</v>
          </cell>
          <cell r="F438" t="str">
            <v>MARLON</v>
          </cell>
          <cell r="G438" t="str">
            <v>SANTIAGO</v>
          </cell>
          <cell r="H438" t="str">
            <v>MARLON SANTIAGO CARRILLO LUBO</v>
          </cell>
          <cell r="I438" t="str">
            <v>Santa Marta, Magdalena</v>
          </cell>
          <cell r="J438">
            <v>4361373</v>
          </cell>
          <cell r="K438" t="str">
            <v>CONTADOR.611@GMAIL.COM</v>
          </cell>
          <cell r="L438" t="str">
            <v xml:space="preserve">MZO CS 11 ASOCONS </v>
          </cell>
          <cell r="M438" t="str">
            <v>TECNICO ADMINISTRATIVO</v>
          </cell>
          <cell r="N438" t="str">
            <v>01</v>
          </cell>
          <cell r="O438">
            <v>367</v>
          </cell>
          <cell r="P438">
            <v>1849846</v>
          </cell>
          <cell r="Q438"/>
          <cell r="R438">
            <v>439018755</v>
          </cell>
          <cell r="S438" t="str">
            <v>AHORROS</v>
          </cell>
          <cell r="T438" t="str">
            <v>Banco de Bogotá</v>
          </cell>
          <cell r="U438" t="str">
            <v>.522</v>
          </cell>
          <cell r="V438" t="str">
            <v>SALUD TOTAL</v>
          </cell>
          <cell r="W438" t="str">
            <v>SURA</v>
          </cell>
          <cell r="X438" t="str">
            <v>COLFONDOS</v>
          </cell>
          <cell r="Y438" t="str">
            <v>CAJAMAG</v>
          </cell>
          <cell r="Z438" t="str">
            <v>PROTECCION</v>
          </cell>
          <cell r="AA438">
            <v>44410</v>
          </cell>
          <cell r="AB438">
            <v>44561</v>
          </cell>
          <cell r="AC438">
            <v>86</v>
          </cell>
          <cell r="AD438" t="str">
            <v>ACUEDUCTO Y ALC</v>
          </cell>
          <cell r="AE438" t="str">
            <v>TRABAJADOR OFICIAL</v>
          </cell>
          <cell r="AF438" t="str">
            <v>SUBGERENCIA GESTION COMERCIAL Y SERVICIO AL CIUDADANO</v>
          </cell>
          <cell r="AG438" t="str">
            <v>N-A</v>
          </cell>
        </row>
        <row r="439">
          <cell r="C439">
            <v>1082958734</v>
          </cell>
          <cell r="D439" t="str">
            <v>FERRER</v>
          </cell>
          <cell r="E439" t="str">
            <v>GUTIERREZ</v>
          </cell>
          <cell r="F439" t="str">
            <v>LUIS</v>
          </cell>
          <cell r="G439" t="str">
            <v>ARTURO</v>
          </cell>
          <cell r="H439" t="str">
            <v>LUIS ARTURO FERRER GUTIERREZ</v>
          </cell>
          <cell r="I439" t="str">
            <v>Santa Marta, Magdalena</v>
          </cell>
          <cell r="J439">
            <v>3188455713</v>
          </cell>
          <cell r="K439" t="str">
            <v>FERRERLUISARTURO4@GMAIL.COM</v>
          </cell>
          <cell r="L439" t="str">
            <v>CALLE 29 J1 # 29B 47 BRR SANTA ANA</v>
          </cell>
          <cell r="M439" t="str">
            <v>AUXILIAR ADMINISTRATIVO</v>
          </cell>
          <cell r="N439" t="str">
            <v>02</v>
          </cell>
          <cell r="O439">
            <v>407</v>
          </cell>
          <cell r="P439">
            <v>1505801</v>
          </cell>
          <cell r="R439">
            <v>550488422573904</v>
          </cell>
          <cell r="S439" t="str">
            <v>AHORROS</v>
          </cell>
          <cell r="T439" t="str">
            <v>Davivienda</v>
          </cell>
          <cell r="U439" t="str">
            <v>.522</v>
          </cell>
          <cell r="V439" t="str">
            <v>SALUD TOTAL</v>
          </cell>
          <cell r="W439" t="str">
            <v>SURA</v>
          </cell>
          <cell r="X439" t="str">
            <v>PORVENIR</v>
          </cell>
          <cell r="Y439" t="str">
            <v>CAJAMAG</v>
          </cell>
          <cell r="Z439" t="str">
            <v>PORVENIR</v>
          </cell>
          <cell r="AA439">
            <v>44421</v>
          </cell>
          <cell r="AB439">
            <v>44561</v>
          </cell>
          <cell r="AC439">
            <v>86</v>
          </cell>
          <cell r="AD439" t="str">
            <v>ACUEDUCTO Y ALC</v>
          </cell>
          <cell r="AE439" t="str">
            <v>TRABAJADOR OFICIAL</v>
          </cell>
          <cell r="AF439" t="str">
            <v>SECRETARIA GENERAL</v>
          </cell>
          <cell r="AG439" t="str">
            <v>N-A</v>
          </cell>
        </row>
        <row r="440">
          <cell r="C440">
            <v>12559865</v>
          </cell>
          <cell r="D440" t="str">
            <v>BARROS</v>
          </cell>
          <cell r="E440" t="str">
            <v>PHILLIPS</v>
          </cell>
          <cell r="F440" t="str">
            <v>ORLANDO</v>
          </cell>
          <cell r="G440" t="str">
            <v>ADOLFO</v>
          </cell>
          <cell r="H440" t="str">
            <v xml:space="preserve">ORLANDO ADOLFO BARROS PHILLPS </v>
          </cell>
          <cell r="I440" t="str">
            <v>Santa Marta, Magdalena</v>
          </cell>
          <cell r="J440">
            <v>3182767005</v>
          </cell>
          <cell r="K440" t="str">
            <v>OBARROSPHILLIPS@HOTMAIL.COM</v>
          </cell>
          <cell r="L440" t="str">
            <v xml:space="preserve">CARRERA 16 # 12 22 </v>
          </cell>
          <cell r="M440" t="str">
            <v>AUXILIAR ADMINISTRATIVO</v>
          </cell>
          <cell r="N440" t="str">
            <v>01</v>
          </cell>
          <cell r="O440">
            <v>367</v>
          </cell>
          <cell r="P440">
            <v>1795532</v>
          </cell>
          <cell r="Q440"/>
          <cell r="R440">
            <v>24105303174</v>
          </cell>
          <cell r="S440" t="str">
            <v>AHORROS</v>
          </cell>
          <cell r="T440" t="str">
            <v>Caja social</v>
          </cell>
          <cell r="U440" t="str">
            <v>2.436</v>
          </cell>
          <cell r="V440" t="str">
            <v>COMPENSAR</v>
          </cell>
          <cell r="W440" t="str">
            <v>SURA</v>
          </cell>
          <cell r="X440" t="str">
            <v>COLPENSIONES</v>
          </cell>
          <cell r="Y440" t="str">
            <v>CAJAMAG</v>
          </cell>
          <cell r="Z440" t="str">
            <v>PROTECCION</v>
          </cell>
          <cell r="AA440">
            <v>44421</v>
          </cell>
          <cell r="AB440">
            <v>44561</v>
          </cell>
          <cell r="AC440">
            <v>86</v>
          </cell>
          <cell r="AD440" t="str">
            <v>ACUEDUCTO Y ALC</v>
          </cell>
          <cell r="AE440" t="str">
            <v>TRABAJADOR OFICIAL</v>
          </cell>
          <cell r="AF440" t="str">
            <v>SUBGERENCIA GESTION COMERCIAL Y SERVICIO AL CIUDADANO</v>
          </cell>
          <cell r="AG440" t="str">
            <v>N-A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F2E68-9B84-4BC2-8C49-088032745EB8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2F7AE-43A6-4314-AEF0-688505462727}">
  <sheetPr>
    <pageSetUpPr fitToPage="1"/>
  </sheetPr>
  <dimension ref="A1:AX18"/>
  <sheetViews>
    <sheetView workbookViewId="0">
      <pane ySplit="6" topLeftCell="A7" activePane="bottomLeft" state="frozen"/>
      <selection pane="bottomLeft" activeCell="M7" sqref="M7:N7"/>
    </sheetView>
  </sheetViews>
  <sheetFormatPr baseColWidth="10" defaultColWidth="11.453125" defaultRowHeight="12.5" x14ac:dyDescent="0.25"/>
  <cols>
    <col min="1" max="1" width="7.81640625" style="3" customWidth="1"/>
    <col min="2" max="2" width="13.54296875" style="3" customWidth="1"/>
    <col min="3" max="3" width="10.81640625" style="3" customWidth="1"/>
    <col min="4" max="4" width="33.54296875" style="3" customWidth="1"/>
    <col min="5" max="5" width="23.54296875" style="3" customWidth="1"/>
    <col min="6" max="6" width="11.26953125" style="5" customWidth="1"/>
    <col min="7" max="7" width="12.1796875" style="53" customWidth="1"/>
    <col min="8" max="8" width="11.54296875" style="58" customWidth="1"/>
    <col min="9" max="10" width="17" style="5" customWidth="1"/>
    <col min="11" max="11" width="16.7265625" style="3" customWidth="1"/>
    <col min="12" max="12" width="23.26953125" style="3" hidden="1" customWidth="1"/>
    <col min="13" max="13" width="19.1796875" style="93" customWidth="1"/>
    <col min="14" max="14" width="20.453125" style="41" customWidth="1"/>
    <col min="15" max="15" width="23" style="3" customWidth="1"/>
    <col min="16" max="16384" width="11.453125" style="3"/>
  </cols>
  <sheetData>
    <row r="1" spans="1:50" s="1" customFormat="1" ht="15.5" x14ac:dyDescent="0.35">
      <c r="A1" s="210" t="s">
        <v>612</v>
      </c>
      <c r="B1" s="210"/>
      <c r="C1" s="210"/>
      <c r="D1" s="210"/>
      <c r="E1" s="210"/>
      <c r="F1" s="210"/>
      <c r="G1" s="225"/>
      <c r="H1" s="225"/>
      <c r="I1" s="210"/>
      <c r="J1" s="210"/>
      <c r="K1" s="210"/>
      <c r="M1" s="92"/>
      <c r="N1" s="80"/>
    </row>
    <row r="2" spans="1:50" s="1" customFormat="1" ht="13" x14ac:dyDescent="0.3">
      <c r="A2" s="211" t="s">
        <v>99</v>
      </c>
      <c r="B2" s="211"/>
      <c r="C2" s="211"/>
      <c r="D2" s="211"/>
      <c r="E2" s="211"/>
      <c r="F2" s="211"/>
      <c r="G2" s="226"/>
      <c r="H2" s="226"/>
      <c r="I2" s="211"/>
      <c r="J2" s="211"/>
      <c r="K2" s="211"/>
      <c r="M2" s="92"/>
      <c r="N2" s="80"/>
    </row>
    <row r="3" spans="1:50" s="1" customFormat="1" ht="13" x14ac:dyDescent="0.3">
      <c r="A3" s="211"/>
      <c r="B3" s="211"/>
      <c r="C3" s="211"/>
      <c r="D3" s="211"/>
      <c r="E3" s="211"/>
      <c r="F3" s="211"/>
      <c r="G3" s="226"/>
      <c r="H3" s="226"/>
      <c r="I3" s="211"/>
      <c r="J3" s="211"/>
      <c r="K3" s="211"/>
      <c r="M3" s="92"/>
      <c r="N3" s="80"/>
    </row>
    <row r="4" spans="1:50" ht="13" x14ac:dyDescent="0.3">
      <c r="C4" s="2"/>
      <c r="E4" s="2"/>
      <c r="F4" s="44"/>
      <c r="G4" s="51"/>
      <c r="H4" s="56"/>
      <c r="I4" s="44"/>
      <c r="J4" s="44"/>
    </row>
    <row r="5" spans="1:50" ht="13.5" thickBot="1" x14ac:dyDescent="0.35">
      <c r="A5" s="4"/>
      <c r="B5" s="4"/>
      <c r="C5" s="4"/>
      <c r="D5" s="4"/>
      <c r="E5" s="4"/>
      <c r="F5" s="4"/>
      <c r="G5" s="52"/>
      <c r="H5" s="57"/>
      <c r="I5" s="4"/>
      <c r="J5" s="4"/>
      <c r="K5" s="5"/>
    </row>
    <row r="6" spans="1:50" s="123" customFormat="1" ht="35" thickBot="1" x14ac:dyDescent="0.3">
      <c r="A6" s="117" t="s">
        <v>100</v>
      </c>
      <c r="B6" s="118" t="s">
        <v>105</v>
      </c>
      <c r="C6" s="118" t="s">
        <v>106</v>
      </c>
      <c r="D6" s="119" t="s">
        <v>4</v>
      </c>
      <c r="E6" s="119" t="s">
        <v>5</v>
      </c>
      <c r="F6" s="118" t="s">
        <v>109</v>
      </c>
      <c r="G6" s="227" t="s">
        <v>107</v>
      </c>
      <c r="H6" s="228"/>
      <c r="I6" s="120" t="s">
        <v>110</v>
      </c>
      <c r="J6" s="120" t="s">
        <v>108</v>
      </c>
      <c r="K6" s="118" t="s">
        <v>8</v>
      </c>
      <c r="L6" s="91" t="s">
        <v>104</v>
      </c>
      <c r="M6" s="121" t="s">
        <v>608</v>
      </c>
      <c r="N6" s="119" t="s">
        <v>609</v>
      </c>
      <c r="O6" s="122" t="s">
        <v>611</v>
      </c>
    </row>
    <row r="7" spans="1:50" s="23" customFormat="1" ht="13" x14ac:dyDescent="0.3">
      <c r="A7" s="33">
        <v>1</v>
      </c>
      <c r="B7" s="62">
        <v>41743279</v>
      </c>
      <c r="C7" s="9">
        <v>34423</v>
      </c>
      <c r="D7" s="15" t="s">
        <v>49</v>
      </c>
      <c r="E7" s="15" t="s">
        <v>43</v>
      </c>
      <c r="F7" s="8">
        <f t="shared" ref="F7:F9" ca="1" si="0">DATEDIF(C7,TODAY(),"Y")</f>
        <v>30</v>
      </c>
      <c r="G7" s="74">
        <v>43920</v>
      </c>
      <c r="H7" s="9">
        <f t="shared" ref="H7:H9" ca="1" si="1">DATE(YEAR(G7)+I7,MONTH(G7),DAY(G7))</f>
        <v>45381</v>
      </c>
      <c r="I7" s="8">
        <f t="shared" ref="I7" ca="1" si="2">DATEDIF(G7,TODAY(),"Y")</f>
        <v>4</v>
      </c>
      <c r="J7" s="8">
        <f t="shared" ref="J7:J9" ca="1" si="3">+I7*15</f>
        <v>60</v>
      </c>
      <c r="K7" s="14" t="str">
        <f t="shared" ref="K7:K9" ca="1" si="4">IF(I7&gt;=1,"VENCIDAS","----")</f>
        <v>VENCIDAS</v>
      </c>
      <c r="L7" s="11"/>
      <c r="M7" s="83" t="e">
        <f>+VLOOKUP(B7,#REF!,12,0)</f>
        <v>#REF!</v>
      </c>
      <c r="N7" s="83" t="e">
        <f>+VLOOKUP(B7,#REF!,13,0)</f>
        <v>#REF!</v>
      </c>
      <c r="O7" s="85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</row>
    <row r="8" spans="1:50" ht="14.5" x14ac:dyDescent="0.35">
      <c r="A8" s="33">
        <v>2</v>
      </c>
      <c r="B8" s="62">
        <v>53122200</v>
      </c>
      <c r="C8" s="9">
        <v>44075</v>
      </c>
      <c r="D8" s="65" t="s">
        <v>117</v>
      </c>
      <c r="E8" s="65" t="s">
        <v>541</v>
      </c>
      <c r="F8" s="8">
        <f t="shared" ca="1" si="0"/>
        <v>3</v>
      </c>
      <c r="G8" s="74">
        <v>44075</v>
      </c>
      <c r="H8" s="9">
        <f t="shared" ca="1" si="1"/>
        <v>45170</v>
      </c>
      <c r="I8" s="8">
        <f ca="1">DATEDIF(G8,TODAY(),"Y")</f>
        <v>3</v>
      </c>
      <c r="J8" s="8">
        <f t="shared" ca="1" si="3"/>
        <v>45</v>
      </c>
      <c r="K8" s="14" t="str">
        <f t="shared" ca="1" si="4"/>
        <v>VENCIDAS</v>
      </c>
      <c r="L8" s="11"/>
      <c r="M8" s="83" t="e">
        <f>+VLOOKUP(B8,#REF!,12,0)</f>
        <v>#REF!</v>
      </c>
      <c r="N8" s="83" t="e">
        <f>+VLOOKUP(B8,#REF!,13,0)</f>
        <v>#REF!</v>
      </c>
      <c r="O8" s="85"/>
    </row>
    <row r="9" spans="1:50" ht="14.5" x14ac:dyDescent="0.35">
      <c r="A9" s="33">
        <v>3</v>
      </c>
      <c r="B9" s="62">
        <v>1083007072</v>
      </c>
      <c r="C9" s="9">
        <v>44075</v>
      </c>
      <c r="D9" s="65" t="s">
        <v>125</v>
      </c>
      <c r="E9" s="65" t="s">
        <v>539</v>
      </c>
      <c r="F9" s="8">
        <f t="shared" ca="1" si="0"/>
        <v>3</v>
      </c>
      <c r="G9" s="9">
        <v>44075</v>
      </c>
      <c r="H9" s="9">
        <f t="shared" ca="1" si="1"/>
        <v>45170</v>
      </c>
      <c r="I9" s="8">
        <f t="shared" ref="I9" ca="1" si="5">DATEDIF(G9,TODAY(),"Y")</f>
        <v>3</v>
      </c>
      <c r="J9" s="8">
        <f t="shared" ca="1" si="3"/>
        <v>45</v>
      </c>
      <c r="K9" s="14" t="str">
        <f t="shared" ca="1" si="4"/>
        <v>VENCIDAS</v>
      </c>
      <c r="L9" s="11"/>
      <c r="M9" s="83" t="e">
        <f>+VLOOKUP(B9,#REF!,12,0)</f>
        <v>#REF!</v>
      </c>
      <c r="N9" s="83" t="e">
        <f>+VLOOKUP(B9,#REF!,13,0)</f>
        <v>#REF!</v>
      </c>
      <c r="O9" s="85"/>
    </row>
    <row r="10" spans="1:50" ht="14.5" x14ac:dyDescent="0.35">
      <c r="A10" s="33">
        <v>4</v>
      </c>
      <c r="B10" s="62">
        <v>1335281755</v>
      </c>
      <c r="C10" s="9">
        <v>44089</v>
      </c>
      <c r="D10" s="65" t="s">
        <v>429</v>
      </c>
      <c r="E10" s="65" t="s">
        <v>539</v>
      </c>
      <c r="F10" s="8">
        <f t="shared" ref="F10:F13" ca="1" si="6">DATEDIF(C10,TODAY(),"Y")</f>
        <v>3</v>
      </c>
      <c r="G10" s="9">
        <v>44089</v>
      </c>
      <c r="H10" s="9">
        <f t="shared" ref="H10:H13" ca="1" si="7">DATE(YEAR(G10)+I10,MONTH(G10),DAY(G10))</f>
        <v>45184</v>
      </c>
      <c r="I10" s="8">
        <f t="shared" ref="I10:I11" ca="1" si="8">DATEDIF(G10,TODAY(),"Y")</f>
        <v>3</v>
      </c>
      <c r="J10" s="8">
        <f t="shared" ref="J10:J13" ca="1" si="9">+I10*15</f>
        <v>45</v>
      </c>
      <c r="K10" s="14" t="str">
        <f t="shared" ref="K10:K13" ca="1" si="10">IF(I10&gt;=1,"VENCIDAS","----")</f>
        <v>VENCIDAS</v>
      </c>
      <c r="L10" s="11"/>
      <c r="M10" s="83" t="e">
        <f>+VLOOKUP(B10,#REF!,12,0)</f>
        <v>#REF!</v>
      </c>
      <c r="N10" s="83" t="e">
        <f>+VLOOKUP(B10,#REF!,13,0)</f>
        <v>#REF!</v>
      </c>
      <c r="O10" s="85"/>
    </row>
    <row r="11" spans="1:50" ht="14.5" x14ac:dyDescent="0.35">
      <c r="A11" s="33">
        <v>5</v>
      </c>
      <c r="B11" s="62">
        <v>1082954064</v>
      </c>
      <c r="C11" s="9">
        <v>44089</v>
      </c>
      <c r="D11" s="65" t="s">
        <v>431</v>
      </c>
      <c r="E11" s="65" t="s">
        <v>43</v>
      </c>
      <c r="F11" s="8">
        <f t="shared" ca="1" si="6"/>
        <v>3</v>
      </c>
      <c r="G11" s="9">
        <v>44089</v>
      </c>
      <c r="H11" s="9">
        <f t="shared" ca="1" si="7"/>
        <v>45184</v>
      </c>
      <c r="I11" s="8">
        <f t="shared" ca="1" si="8"/>
        <v>3</v>
      </c>
      <c r="J11" s="8">
        <f t="shared" ca="1" si="9"/>
        <v>45</v>
      </c>
      <c r="K11" s="14" t="str">
        <f t="shared" ca="1" si="10"/>
        <v>VENCIDAS</v>
      </c>
      <c r="L11" s="11"/>
      <c r="M11" s="83" t="e">
        <f>+VLOOKUP(B11,#REF!,12,0)</f>
        <v>#REF!</v>
      </c>
      <c r="N11" s="83" t="e">
        <f>+VLOOKUP(B11,#REF!,13,0)</f>
        <v>#REF!</v>
      </c>
      <c r="O11" s="85"/>
    </row>
    <row r="12" spans="1:50" ht="14.5" x14ac:dyDescent="0.35">
      <c r="A12" s="33">
        <v>6</v>
      </c>
      <c r="B12" s="62">
        <v>1082985190</v>
      </c>
      <c r="C12" s="9">
        <v>44112</v>
      </c>
      <c r="D12" s="65" t="s">
        <v>441</v>
      </c>
      <c r="E12" s="65" t="s">
        <v>539</v>
      </c>
      <c r="F12" s="8">
        <f t="shared" ca="1" si="6"/>
        <v>3</v>
      </c>
      <c r="G12" s="9">
        <v>44112</v>
      </c>
      <c r="H12" s="9">
        <f t="shared" ca="1" si="7"/>
        <v>45207</v>
      </c>
      <c r="I12" s="8">
        <f t="shared" ref="I12:I13" ca="1" si="11">DATEDIF(G12,TODAY(),"Y")</f>
        <v>3</v>
      </c>
      <c r="J12" s="8">
        <f t="shared" ca="1" si="9"/>
        <v>45</v>
      </c>
      <c r="K12" s="14" t="str">
        <f t="shared" ca="1" si="10"/>
        <v>VENCIDAS</v>
      </c>
      <c r="L12" s="11"/>
      <c r="M12" s="83" t="e">
        <f>+VLOOKUP(B12,#REF!,12,0)</f>
        <v>#REF!</v>
      </c>
      <c r="N12" s="83" t="e">
        <f>+VLOOKUP(B12,#REF!,13,0)</f>
        <v>#REF!</v>
      </c>
      <c r="O12" s="85"/>
    </row>
    <row r="13" spans="1:50" ht="14.5" x14ac:dyDescent="0.35">
      <c r="A13" s="33">
        <v>7</v>
      </c>
      <c r="B13" s="62">
        <v>1082989562</v>
      </c>
      <c r="C13" s="9">
        <v>44228</v>
      </c>
      <c r="D13" s="65" t="s">
        <v>478</v>
      </c>
      <c r="E13" s="65" t="s">
        <v>539</v>
      </c>
      <c r="F13" s="8">
        <f t="shared" ca="1" si="6"/>
        <v>3</v>
      </c>
      <c r="G13" s="9">
        <v>44228</v>
      </c>
      <c r="H13" s="9">
        <f t="shared" ca="1" si="7"/>
        <v>45323</v>
      </c>
      <c r="I13" s="8">
        <f t="shared" ca="1" si="11"/>
        <v>3</v>
      </c>
      <c r="J13" s="8">
        <f t="shared" ca="1" si="9"/>
        <v>45</v>
      </c>
      <c r="K13" s="14" t="str">
        <f t="shared" ca="1" si="10"/>
        <v>VENCIDAS</v>
      </c>
      <c r="L13" s="11"/>
      <c r="M13" s="83" t="e">
        <f>+VLOOKUP(B13,#REF!,12,0)</f>
        <v>#REF!</v>
      </c>
      <c r="N13" s="83" t="e">
        <f>+VLOOKUP(B13,#REF!,13,0)</f>
        <v>#REF!</v>
      </c>
      <c r="O13" s="85"/>
    </row>
    <row r="14" spans="1:50" ht="14.5" x14ac:dyDescent="0.35">
      <c r="A14" s="33">
        <v>8</v>
      </c>
      <c r="B14" s="62">
        <v>1004461333</v>
      </c>
      <c r="C14" s="9">
        <v>44321</v>
      </c>
      <c r="D14" s="65" t="s">
        <v>505</v>
      </c>
      <c r="E14" s="65" t="s">
        <v>535</v>
      </c>
      <c r="F14" s="8">
        <f t="shared" ref="F14" ca="1" si="12">DATEDIF(C14,TODAY(),"Y")</f>
        <v>2</v>
      </c>
      <c r="G14" s="9">
        <v>44321</v>
      </c>
      <c r="H14" s="9">
        <f t="shared" ref="H14" ca="1" si="13">DATE(YEAR(G14)+I14,MONTH(G14),DAY(G14))</f>
        <v>45051</v>
      </c>
      <c r="I14" s="8">
        <f t="shared" ref="I14" ca="1" si="14">DATEDIF(G14,TODAY(),"Y")</f>
        <v>2</v>
      </c>
      <c r="J14" s="8">
        <f t="shared" ref="J14" ca="1" si="15">+I14*15</f>
        <v>30</v>
      </c>
      <c r="K14" s="14" t="str">
        <f t="shared" ref="K14" ca="1" si="16">IF(I14&gt;=1,"VENCIDAS","----")</f>
        <v>VENCIDAS</v>
      </c>
      <c r="L14" s="11"/>
      <c r="M14" s="83" t="e">
        <f>+VLOOKUP(B14,#REF!,12,0)</f>
        <v>#REF!</v>
      </c>
      <c r="N14" s="83" t="e">
        <f>+VLOOKUP(B14,#REF!,13,0)</f>
        <v>#REF!</v>
      </c>
      <c r="O14" s="85"/>
    </row>
    <row r="15" spans="1:50" x14ac:dyDescent="0.25">
      <c r="A15" s="50"/>
    </row>
    <row r="16" spans="1:50" ht="13" thickBot="1" x14ac:dyDescent="0.3">
      <c r="A16" s="50"/>
    </row>
    <row r="17" spans="2:10" ht="13.5" thickBot="1" x14ac:dyDescent="0.35">
      <c r="B17" s="31"/>
      <c r="C17" s="42"/>
      <c r="D17" s="32" t="s">
        <v>101</v>
      </c>
      <c r="E17" s="32" t="s">
        <v>5</v>
      </c>
      <c r="F17" s="47"/>
      <c r="G17" s="54"/>
      <c r="H17" s="59"/>
      <c r="I17" s="47"/>
      <c r="J17" s="47"/>
    </row>
    <row r="18" spans="2:10" ht="13" thickBot="1" x14ac:dyDescent="0.3">
      <c r="B18" s="30"/>
      <c r="C18" s="43" t="s">
        <v>604</v>
      </c>
      <c r="D18" s="29" t="s">
        <v>607</v>
      </c>
      <c r="E18" s="30" t="s">
        <v>539</v>
      </c>
      <c r="F18" s="48"/>
      <c r="G18" s="55"/>
      <c r="H18" s="60"/>
      <c r="I18" s="48"/>
      <c r="J18" s="48"/>
    </row>
  </sheetData>
  <protectedRanges>
    <protectedRange algorithmName="SHA-512" hashValue="MFY2hXQb2AJeYDTxtkRqXxNahVaSiVOcnYkQ04NF+HiqedG529wAPPsjvkRLd0xbU2/3QO+sUEsilLD17aQeYQ==" saltValue="ZmfalpGPFFjs65YAgnizhw==" spinCount="100000" sqref="A1:N6 A7:L14" name="Rango1"/>
    <protectedRange algorithmName="SHA-512" hashValue="MFY2hXQb2AJeYDTxtkRqXxNahVaSiVOcnYkQ04NF+HiqedG529wAPPsjvkRLd0xbU2/3QO+sUEsilLD17aQeYQ==" saltValue="ZmfalpGPFFjs65YAgnizhw==" spinCount="100000" sqref="M7:N14" name="Rango1_2_1_1_1_1_1"/>
  </protectedRanges>
  <autoFilter ref="A6:AX14" xr:uid="{BACA5FBA-0303-4EC5-9E25-2695F64AF018}">
    <filterColumn colId="6" showButton="0"/>
  </autoFilter>
  <mergeCells count="4">
    <mergeCell ref="A1:K1"/>
    <mergeCell ref="A2:K2"/>
    <mergeCell ref="A3:K3"/>
    <mergeCell ref="G6:H6"/>
  </mergeCells>
  <conditionalFormatting sqref="B1:B1048576">
    <cfRule type="duplicateValues" dxfId="39" priority="4"/>
    <cfRule type="duplicateValues" dxfId="38" priority="5"/>
  </conditionalFormatting>
  <conditionalFormatting sqref="D1:D1048576">
    <cfRule type="duplicateValues" dxfId="37" priority="1"/>
    <cfRule type="duplicateValues" dxfId="36" priority="3"/>
  </conditionalFormatting>
  <conditionalFormatting sqref="K1:K1048576">
    <cfRule type="containsText" dxfId="35" priority="2" operator="containsText" text="VENCIDAS">
      <formula>NOT(ISERROR(SEARCH("VENCIDAS",K1)))</formula>
    </cfRule>
  </conditionalFormatting>
  <pageMargins left="0.70866141732283472" right="0.70866141732283472" top="0.74803149606299213" bottom="0.74803149606299213" header="0.31496062992125984" footer="0.31496062992125984"/>
  <pageSetup paperSize="14" scale="5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41F8C-C3AC-4076-99A9-AA9D883C572C}">
  <sheetPr>
    <pageSetUpPr fitToPage="1"/>
  </sheetPr>
  <dimension ref="A1:O19"/>
  <sheetViews>
    <sheetView workbookViewId="0">
      <pane ySplit="6" topLeftCell="A13" activePane="bottomLeft" state="frozen"/>
      <selection pane="bottomLeft" activeCell="M15" sqref="M15:N15"/>
    </sheetView>
  </sheetViews>
  <sheetFormatPr baseColWidth="10" defaultColWidth="11.453125" defaultRowHeight="12.5" x14ac:dyDescent="0.25"/>
  <cols>
    <col min="1" max="1" width="7.81640625" style="3" customWidth="1"/>
    <col min="2" max="2" width="13.54296875" style="3" customWidth="1"/>
    <col min="3" max="3" width="10.81640625" style="3" customWidth="1"/>
    <col min="4" max="4" width="33.54296875" style="3" customWidth="1"/>
    <col min="5" max="5" width="23.54296875" style="3" customWidth="1"/>
    <col min="6" max="6" width="11.26953125" style="5" customWidth="1"/>
    <col min="7" max="7" width="12.1796875" style="58" customWidth="1"/>
    <col min="8" max="8" width="11.54296875" style="58" customWidth="1"/>
    <col min="9" max="10" width="17" style="5" customWidth="1"/>
    <col min="11" max="11" width="16.7265625" style="3" customWidth="1"/>
    <col min="12" max="12" width="23.26953125" style="3" hidden="1" customWidth="1"/>
    <col min="13" max="13" width="19.1796875" style="93" customWidth="1"/>
    <col min="14" max="14" width="20.453125" style="41" customWidth="1"/>
    <col min="15" max="15" width="23" style="3" customWidth="1"/>
    <col min="16" max="16384" width="11.453125" style="3"/>
  </cols>
  <sheetData>
    <row r="1" spans="1:15" s="1" customFormat="1" ht="15.5" x14ac:dyDescent="0.35">
      <c r="A1" s="210" t="s">
        <v>612</v>
      </c>
      <c r="B1" s="210"/>
      <c r="C1" s="210"/>
      <c r="D1" s="210"/>
      <c r="E1" s="210"/>
      <c r="F1" s="210"/>
      <c r="G1" s="225"/>
      <c r="H1" s="225"/>
      <c r="I1" s="210"/>
      <c r="J1" s="210"/>
      <c r="K1" s="210"/>
      <c r="M1" s="92"/>
      <c r="N1" s="80"/>
    </row>
    <row r="2" spans="1:15" s="1" customFormat="1" ht="13" x14ac:dyDescent="0.3">
      <c r="A2" s="211" t="s">
        <v>99</v>
      </c>
      <c r="B2" s="211"/>
      <c r="C2" s="211"/>
      <c r="D2" s="211"/>
      <c r="E2" s="211"/>
      <c r="F2" s="211"/>
      <c r="G2" s="226"/>
      <c r="H2" s="226"/>
      <c r="I2" s="211"/>
      <c r="J2" s="211"/>
      <c r="K2" s="211"/>
      <c r="M2" s="92"/>
      <c r="N2" s="80"/>
    </row>
    <row r="3" spans="1:15" s="1" customFormat="1" ht="13" x14ac:dyDescent="0.3">
      <c r="A3" s="211"/>
      <c r="B3" s="211"/>
      <c r="C3" s="211"/>
      <c r="D3" s="211"/>
      <c r="E3" s="211"/>
      <c r="F3" s="211"/>
      <c r="G3" s="226"/>
      <c r="H3" s="226"/>
      <c r="I3" s="211"/>
      <c r="J3" s="211"/>
      <c r="K3" s="211"/>
      <c r="M3" s="92"/>
      <c r="N3" s="80"/>
    </row>
    <row r="4" spans="1:15" ht="13" x14ac:dyDescent="0.3">
      <c r="C4" s="2"/>
      <c r="E4" s="2"/>
      <c r="F4" s="44"/>
      <c r="G4" s="56"/>
      <c r="H4" s="56"/>
      <c r="I4" s="44"/>
      <c r="J4" s="44"/>
    </row>
    <row r="5" spans="1:15" ht="13.5" thickBot="1" x14ac:dyDescent="0.35">
      <c r="A5" s="4"/>
      <c r="B5" s="4"/>
      <c r="C5" s="4"/>
      <c r="D5" s="4"/>
      <c r="E5" s="4"/>
      <c r="F5" s="4"/>
      <c r="G5" s="57"/>
      <c r="H5" s="57"/>
      <c r="I5" s="4"/>
      <c r="J5" s="4"/>
      <c r="K5" s="5"/>
    </row>
    <row r="6" spans="1:15" s="123" customFormat="1" ht="35" thickBot="1" x14ac:dyDescent="0.3">
      <c r="A6" s="117" t="s">
        <v>100</v>
      </c>
      <c r="B6" s="118" t="s">
        <v>105</v>
      </c>
      <c r="C6" s="118" t="s">
        <v>106</v>
      </c>
      <c r="D6" s="119" t="s">
        <v>4</v>
      </c>
      <c r="E6" s="119" t="s">
        <v>5</v>
      </c>
      <c r="F6" s="118" t="s">
        <v>109</v>
      </c>
      <c r="G6" s="227" t="s">
        <v>107</v>
      </c>
      <c r="H6" s="228"/>
      <c r="I6" s="120" t="s">
        <v>110</v>
      </c>
      <c r="J6" s="120" t="s">
        <v>108</v>
      </c>
      <c r="K6" s="118" t="s">
        <v>8</v>
      </c>
      <c r="L6" s="91" t="s">
        <v>104</v>
      </c>
      <c r="M6" s="121" t="s">
        <v>608</v>
      </c>
      <c r="N6" s="119" t="s">
        <v>609</v>
      </c>
      <c r="O6" s="122" t="s">
        <v>611</v>
      </c>
    </row>
    <row r="7" spans="1:15" ht="14.5" x14ac:dyDescent="0.35">
      <c r="A7" s="33">
        <v>1</v>
      </c>
      <c r="B7" s="62">
        <v>50925587</v>
      </c>
      <c r="C7" s="9">
        <v>43881</v>
      </c>
      <c r="D7" s="127" t="s">
        <v>118</v>
      </c>
      <c r="E7" s="127" t="s">
        <v>542</v>
      </c>
      <c r="F7" s="8">
        <f t="shared" ref="F7:F8" ca="1" si="0">DATEDIF(C7,TODAY(),"Y")</f>
        <v>4</v>
      </c>
      <c r="G7" s="9">
        <v>44247</v>
      </c>
      <c r="H7" s="9">
        <f t="shared" ref="H7:H8" ca="1" si="1">DATE(YEAR(G7)+I7,MONTH(G7),DAY(G7))</f>
        <v>45342</v>
      </c>
      <c r="I7" s="8">
        <f t="shared" ref="I7:I8" ca="1" si="2">DATEDIF(G7,TODAY(),"Y")</f>
        <v>3</v>
      </c>
      <c r="J7" s="8">
        <f t="shared" ref="J7:J8" ca="1" si="3">+I7*15</f>
        <v>45</v>
      </c>
      <c r="K7" s="14" t="str">
        <f t="shared" ref="K7:K8" ca="1" si="4">IF(I7&gt;=1,"VENCIDAS","----")</f>
        <v>VENCIDAS</v>
      </c>
      <c r="L7" s="11"/>
      <c r="M7" s="83" t="e">
        <f>+VLOOKUP(B7,#REF!,12,0)</f>
        <v>#REF!</v>
      </c>
      <c r="N7" s="83" t="e">
        <f>+VLOOKUP(B7,#REF!,13,0)</f>
        <v>#REF!</v>
      </c>
      <c r="O7" s="85"/>
    </row>
    <row r="8" spans="1:15" ht="14.5" x14ac:dyDescent="0.35">
      <c r="A8" s="33">
        <v>2</v>
      </c>
      <c r="B8" s="62">
        <v>1079658019</v>
      </c>
      <c r="C8" s="9">
        <v>44075</v>
      </c>
      <c r="D8" s="124" t="s">
        <v>156</v>
      </c>
      <c r="E8" s="124" t="s">
        <v>538</v>
      </c>
      <c r="F8" s="8">
        <f t="shared" ca="1" si="0"/>
        <v>3</v>
      </c>
      <c r="G8" s="9">
        <v>44075</v>
      </c>
      <c r="H8" s="9">
        <f t="shared" ca="1" si="1"/>
        <v>45170</v>
      </c>
      <c r="I8" s="8">
        <f t="shared" ca="1" si="2"/>
        <v>3</v>
      </c>
      <c r="J8" s="8">
        <f t="shared" ca="1" si="3"/>
        <v>45</v>
      </c>
      <c r="K8" s="14" t="str">
        <f t="shared" ca="1" si="4"/>
        <v>VENCIDAS</v>
      </c>
      <c r="L8" s="11"/>
      <c r="M8" s="83" t="e">
        <f>+VLOOKUP(B8,#REF!,12,0)</f>
        <v>#REF!</v>
      </c>
      <c r="N8" s="83" t="e">
        <f>+VLOOKUP(B8,#REF!,13,0)</f>
        <v>#REF!</v>
      </c>
      <c r="O8" s="85"/>
    </row>
    <row r="9" spans="1:15" ht="14.5" x14ac:dyDescent="0.35">
      <c r="A9" s="33">
        <v>3</v>
      </c>
      <c r="B9" s="62">
        <v>1082873061</v>
      </c>
      <c r="C9" s="9">
        <v>44075</v>
      </c>
      <c r="D9" s="124" t="s">
        <v>307</v>
      </c>
      <c r="E9" s="124" t="s">
        <v>539</v>
      </c>
      <c r="F9" s="8">
        <f t="shared" ref="F9:F10" ca="1" si="5">DATEDIF(C9,TODAY(),"Y")</f>
        <v>3</v>
      </c>
      <c r="G9" s="9">
        <v>44075</v>
      </c>
      <c r="H9" s="9">
        <f t="shared" ref="H9:H10" ca="1" si="6">DATE(YEAR(G9)+I9,MONTH(G9),DAY(G9))</f>
        <v>45170</v>
      </c>
      <c r="I9" s="8">
        <f t="shared" ref="I9:I10" ca="1" si="7">DATEDIF(G9,TODAY(),"Y")</f>
        <v>3</v>
      </c>
      <c r="J9" s="8">
        <f t="shared" ref="J9:J10" ca="1" si="8">+I9*15</f>
        <v>45</v>
      </c>
      <c r="K9" s="14" t="str">
        <f t="shared" ref="K9:K10" ca="1" si="9">IF(I9&gt;=1,"VENCIDAS","----")</f>
        <v>VENCIDAS</v>
      </c>
      <c r="L9" s="11"/>
      <c r="M9" s="83" t="e">
        <f>+VLOOKUP(B9,#REF!,12,0)</f>
        <v>#REF!</v>
      </c>
      <c r="N9" s="83" t="e">
        <f>+VLOOKUP(B9,#REF!,13,0)</f>
        <v>#REF!</v>
      </c>
      <c r="O9" s="85"/>
    </row>
    <row r="10" spans="1:15" ht="14.5" x14ac:dyDescent="0.35">
      <c r="A10" s="33">
        <v>4</v>
      </c>
      <c r="B10" s="62">
        <v>57435701</v>
      </c>
      <c r="C10" s="9">
        <v>44075</v>
      </c>
      <c r="D10" s="124" t="s">
        <v>350</v>
      </c>
      <c r="E10" s="124" t="s">
        <v>538</v>
      </c>
      <c r="F10" s="8">
        <f t="shared" ca="1" si="5"/>
        <v>3</v>
      </c>
      <c r="G10" s="9">
        <v>44075</v>
      </c>
      <c r="H10" s="9">
        <f t="shared" ca="1" si="6"/>
        <v>45170</v>
      </c>
      <c r="I10" s="8">
        <f t="shared" ca="1" si="7"/>
        <v>3</v>
      </c>
      <c r="J10" s="8">
        <f t="shared" ca="1" si="8"/>
        <v>45</v>
      </c>
      <c r="K10" s="14" t="str">
        <f t="shared" ca="1" si="9"/>
        <v>VENCIDAS</v>
      </c>
      <c r="L10" s="11"/>
      <c r="M10" s="83" t="e">
        <f>+VLOOKUP(B10,#REF!,12,0)</f>
        <v>#REF!</v>
      </c>
      <c r="N10" s="83" t="e">
        <f>+VLOOKUP(B10,#REF!,13,0)</f>
        <v>#REF!</v>
      </c>
      <c r="O10" s="85"/>
    </row>
    <row r="11" spans="1:15" ht="14.5" x14ac:dyDescent="0.35">
      <c r="A11" s="33">
        <v>5</v>
      </c>
      <c r="B11" s="62">
        <v>1079933306</v>
      </c>
      <c r="C11" s="9">
        <v>44075</v>
      </c>
      <c r="D11" s="124" t="s">
        <v>392</v>
      </c>
      <c r="E11" s="124" t="s">
        <v>538</v>
      </c>
      <c r="F11" s="8">
        <f t="shared" ref="F11" ca="1" si="10">DATEDIF(C11,TODAY(),"Y")</f>
        <v>3</v>
      </c>
      <c r="G11" s="9">
        <v>44075</v>
      </c>
      <c r="H11" s="9">
        <f t="shared" ref="H11" ca="1" si="11">DATE(YEAR(G11)+I11,MONTH(G11),DAY(G11))</f>
        <v>45170</v>
      </c>
      <c r="I11" s="8">
        <f t="shared" ref="I11:I13" ca="1" si="12">DATEDIF(G11,TODAY(),"Y")</f>
        <v>3</v>
      </c>
      <c r="J11" s="8">
        <f t="shared" ref="J11" ca="1" si="13">+I11*15</f>
        <v>45</v>
      </c>
      <c r="K11" s="14" t="str">
        <f t="shared" ref="K11" ca="1" si="14">IF(I11&gt;=1,"VENCIDAS","----")</f>
        <v>VENCIDAS</v>
      </c>
      <c r="L11" s="11"/>
      <c r="M11" s="83" t="e">
        <f>+VLOOKUP(B11,#REF!,12,0)</f>
        <v>#REF!</v>
      </c>
      <c r="N11" s="83" t="e">
        <f>+VLOOKUP(B11,#REF!,13,0)</f>
        <v>#REF!</v>
      </c>
      <c r="O11" s="85"/>
    </row>
    <row r="12" spans="1:15" ht="14.5" x14ac:dyDescent="0.35">
      <c r="A12" s="33">
        <v>6</v>
      </c>
      <c r="B12" s="62">
        <v>1082861895</v>
      </c>
      <c r="C12" s="9">
        <v>44089</v>
      </c>
      <c r="D12" s="124" t="s">
        <v>427</v>
      </c>
      <c r="E12" s="124" t="s">
        <v>539</v>
      </c>
      <c r="F12" s="8">
        <f t="shared" ref="F12:F13" ca="1" si="15">DATEDIF(C12,TODAY(),"Y")</f>
        <v>3</v>
      </c>
      <c r="G12" s="9">
        <v>44089</v>
      </c>
      <c r="H12" s="9">
        <f t="shared" ref="H12:H13" ca="1" si="16">DATE(YEAR(G12)+I12,MONTH(G12),DAY(G12))</f>
        <v>45184</v>
      </c>
      <c r="I12" s="8">
        <f t="shared" ca="1" si="12"/>
        <v>3</v>
      </c>
      <c r="J12" s="8">
        <f t="shared" ref="J12:J13" ca="1" si="17">+I12*15</f>
        <v>45</v>
      </c>
      <c r="K12" s="14" t="str">
        <f t="shared" ref="K12:K13" ca="1" si="18">IF(I12&gt;=1,"VENCIDAS","----")</f>
        <v>VENCIDAS</v>
      </c>
      <c r="L12" s="11"/>
      <c r="M12" s="83" t="e">
        <f>+VLOOKUP(B12,#REF!,12,0)</f>
        <v>#REF!</v>
      </c>
      <c r="N12" s="83" t="e">
        <f>+VLOOKUP(B12,#REF!,13,0)</f>
        <v>#REF!</v>
      </c>
      <c r="O12" s="85"/>
    </row>
    <row r="13" spans="1:15" ht="14.5" x14ac:dyDescent="0.35">
      <c r="A13" s="33">
        <v>7</v>
      </c>
      <c r="B13" s="62">
        <v>1082895413</v>
      </c>
      <c r="C13" s="9">
        <v>44105</v>
      </c>
      <c r="D13" s="124" t="s">
        <v>433</v>
      </c>
      <c r="E13" s="124" t="s">
        <v>539</v>
      </c>
      <c r="F13" s="8">
        <f t="shared" ca="1" si="15"/>
        <v>3</v>
      </c>
      <c r="G13" s="9">
        <v>44105</v>
      </c>
      <c r="H13" s="9">
        <f t="shared" ca="1" si="16"/>
        <v>45200</v>
      </c>
      <c r="I13" s="8">
        <f t="shared" ca="1" si="12"/>
        <v>3</v>
      </c>
      <c r="J13" s="8">
        <f t="shared" ca="1" si="17"/>
        <v>45</v>
      </c>
      <c r="K13" s="14" t="str">
        <f t="shared" ca="1" si="18"/>
        <v>VENCIDAS</v>
      </c>
      <c r="L13" s="11"/>
      <c r="M13" s="83" t="e">
        <f>+VLOOKUP(B13,#REF!,12,0)</f>
        <v>#REF!</v>
      </c>
      <c r="N13" s="83" t="e">
        <f>+VLOOKUP(B13,#REF!,13,0)</f>
        <v>#REF!</v>
      </c>
      <c r="O13" s="85"/>
    </row>
    <row r="14" spans="1:15" ht="14.5" x14ac:dyDescent="0.35">
      <c r="A14" s="33">
        <v>8</v>
      </c>
      <c r="B14" s="62">
        <v>1082835383</v>
      </c>
      <c r="C14" s="9">
        <v>44306</v>
      </c>
      <c r="D14" s="124" t="s">
        <v>497</v>
      </c>
      <c r="E14" s="124" t="s">
        <v>539</v>
      </c>
      <c r="F14" s="8">
        <f t="shared" ref="F14:F15" ca="1" si="19">DATEDIF(C14,TODAY(),"Y")</f>
        <v>2</v>
      </c>
      <c r="G14" s="9">
        <v>44306</v>
      </c>
      <c r="H14" s="9">
        <f t="shared" ref="H14:H15" ca="1" si="20">DATE(YEAR(G14)+I14,MONTH(G14),DAY(G14))</f>
        <v>45036</v>
      </c>
      <c r="I14" s="8">
        <f t="shared" ref="I14" ca="1" si="21">DATEDIF(G14,TODAY(),"Y")</f>
        <v>2</v>
      </c>
      <c r="J14" s="8">
        <f t="shared" ref="J14:J15" ca="1" si="22">+I14*15</f>
        <v>30</v>
      </c>
      <c r="K14" s="14" t="str">
        <f t="shared" ref="K14:K15" ca="1" si="23">IF(I14&gt;=1,"VENCIDAS","----")</f>
        <v>VENCIDAS</v>
      </c>
      <c r="L14" s="11"/>
      <c r="M14" s="83" t="e">
        <f>+VLOOKUP(B14,#REF!,12,0)</f>
        <v>#REF!</v>
      </c>
      <c r="N14" s="83" t="e">
        <f>+VLOOKUP(B14,#REF!,13,0)</f>
        <v>#REF!</v>
      </c>
      <c r="O14" s="85"/>
    </row>
    <row r="15" spans="1:15" ht="14.5" x14ac:dyDescent="0.35">
      <c r="A15" s="33">
        <v>9</v>
      </c>
      <c r="B15" s="62">
        <v>1082958233</v>
      </c>
      <c r="C15" s="9">
        <v>44391</v>
      </c>
      <c r="D15" s="124" t="s">
        <v>522</v>
      </c>
      <c r="E15" s="124" t="s">
        <v>43</v>
      </c>
      <c r="F15" s="8">
        <f t="shared" ca="1" si="19"/>
        <v>2</v>
      </c>
      <c r="G15" s="9">
        <v>44391</v>
      </c>
      <c r="H15" s="9">
        <f t="shared" ca="1" si="20"/>
        <v>45121</v>
      </c>
      <c r="I15" s="8">
        <f t="shared" ref="I15" ca="1" si="24">DATEDIF(G15,TODAY(),"Y")</f>
        <v>2</v>
      </c>
      <c r="J15" s="8">
        <f t="shared" ca="1" si="22"/>
        <v>30</v>
      </c>
      <c r="K15" s="14" t="str">
        <f t="shared" ca="1" si="23"/>
        <v>VENCIDAS</v>
      </c>
      <c r="L15" s="11"/>
      <c r="M15" s="83" t="e">
        <f>+VLOOKUP(B15,#REF!,12,0)</f>
        <v>#REF!</v>
      </c>
      <c r="N15" s="83" t="e">
        <f>+VLOOKUP(B15,#REF!,13,0)</f>
        <v>#REF!</v>
      </c>
      <c r="O15" s="85"/>
    </row>
    <row r="16" spans="1:15" x14ac:dyDescent="0.25">
      <c r="A16" s="50"/>
    </row>
    <row r="17" spans="1:10" ht="13" thickBot="1" x14ac:dyDescent="0.3">
      <c r="A17" s="50"/>
    </row>
    <row r="18" spans="1:10" ht="13.5" thickBot="1" x14ac:dyDescent="0.35">
      <c r="B18" s="31"/>
      <c r="C18" s="42"/>
      <c r="D18" s="32" t="s">
        <v>101</v>
      </c>
      <c r="E18" s="32" t="s">
        <v>5</v>
      </c>
      <c r="F18" s="47"/>
      <c r="G18" s="59"/>
      <c r="H18" s="59"/>
      <c r="I18" s="47"/>
      <c r="J18" s="47"/>
    </row>
    <row r="19" spans="1:10" ht="13" thickBot="1" x14ac:dyDescent="0.3">
      <c r="B19" s="30"/>
      <c r="C19" s="43" t="s">
        <v>604</v>
      </c>
      <c r="D19" s="29" t="s">
        <v>607</v>
      </c>
      <c r="E19" s="30" t="s">
        <v>539</v>
      </c>
      <c r="F19" s="48"/>
      <c r="G19" s="60"/>
      <c r="H19" s="60"/>
      <c r="I19" s="48"/>
      <c r="J19" s="48"/>
    </row>
  </sheetData>
  <protectedRanges>
    <protectedRange algorithmName="SHA-512" hashValue="MFY2hXQb2AJeYDTxtkRqXxNahVaSiVOcnYkQ04NF+HiqedG529wAPPsjvkRLd0xbU2/3QO+sUEsilLD17aQeYQ==" saltValue="ZmfalpGPFFjs65YAgnizhw==" spinCount="100000" sqref="A1:N6 A7:L15" name="Rango1"/>
    <protectedRange algorithmName="SHA-512" hashValue="MFY2hXQb2AJeYDTxtkRqXxNahVaSiVOcnYkQ04NF+HiqedG529wAPPsjvkRLd0xbU2/3QO+sUEsilLD17aQeYQ==" saltValue="ZmfalpGPFFjs65YAgnizhw==" spinCount="100000" sqref="M7:N15" name="Rango1_2_1_1_1_1_1_1"/>
  </protectedRanges>
  <autoFilter ref="A6:AX15" xr:uid="{BACA5FBA-0303-4EC5-9E25-2695F64AF018}">
    <filterColumn colId="6" showButton="0"/>
  </autoFilter>
  <mergeCells count="4">
    <mergeCell ref="A1:K1"/>
    <mergeCell ref="A2:K2"/>
    <mergeCell ref="A3:K3"/>
    <mergeCell ref="G6:H6"/>
  </mergeCells>
  <conditionalFormatting sqref="B1:B1048576">
    <cfRule type="duplicateValues" dxfId="34" priority="4"/>
    <cfRule type="duplicateValues" dxfId="33" priority="5"/>
  </conditionalFormatting>
  <conditionalFormatting sqref="D1:D1048576">
    <cfRule type="duplicateValues" dxfId="32" priority="1"/>
    <cfRule type="duplicateValues" dxfId="31" priority="3"/>
  </conditionalFormatting>
  <conditionalFormatting sqref="K1:K1048576">
    <cfRule type="containsText" dxfId="30" priority="2" operator="containsText" text="VENCIDAS">
      <formula>NOT(ISERROR(SEARCH("VENCIDAS",K1)))</formula>
    </cfRule>
  </conditionalFormatting>
  <pageMargins left="0.70866141732283472" right="0.70866141732283472" top="0.74803149606299213" bottom="0.74803149606299213" header="0.31496062992125984" footer="0.31496062992125984"/>
  <pageSetup paperSize="14" scale="5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7511A-AB32-43E5-92F5-49872F92C5AF}">
  <sheetPr>
    <pageSetUpPr fitToPage="1"/>
  </sheetPr>
  <dimension ref="A1:O17"/>
  <sheetViews>
    <sheetView workbookViewId="0">
      <pane ySplit="6" topLeftCell="A7" activePane="bottomLeft" state="frozen"/>
      <selection pane="bottomLeft" activeCell="M7" sqref="M7:N7"/>
    </sheetView>
  </sheetViews>
  <sheetFormatPr baseColWidth="10" defaultColWidth="11.453125" defaultRowHeight="12.5" x14ac:dyDescent="0.25"/>
  <cols>
    <col min="1" max="1" width="7.81640625" style="3" customWidth="1"/>
    <col min="2" max="2" width="13.54296875" style="3" customWidth="1"/>
    <col min="3" max="3" width="10.81640625" style="3" customWidth="1"/>
    <col min="4" max="4" width="33.54296875" style="3" customWidth="1"/>
    <col min="5" max="5" width="23.54296875" style="3" customWidth="1"/>
    <col min="6" max="6" width="11.26953125" style="5" customWidth="1"/>
    <col min="7" max="7" width="12.1796875" style="58" customWidth="1"/>
    <col min="8" max="8" width="11.54296875" style="58" customWidth="1"/>
    <col min="9" max="10" width="17" style="5" customWidth="1"/>
    <col min="11" max="11" width="16.7265625" style="3" customWidth="1"/>
    <col min="12" max="12" width="23.26953125" style="3" hidden="1" customWidth="1"/>
    <col min="13" max="13" width="19.1796875" style="93" customWidth="1"/>
    <col min="14" max="14" width="20.453125" style="41" customWidth="1"/>
    <col min="15" max="15" width="23" style="3" customWidth="1"/>
    <col min="16" max="16384" width="11.453125" style="3"/>
  </cols>
  <sheetData>
    <row r="1" spans="1:15" s="1" customFormat="1" ht="15.5" x14ac:dyDescent="0.35">
      <c r="A1" s="210" t="s">
        <v>612</v>
      </c>
      <c r="B1" s="210"/>
      <c r="C1" s="210"/>
      <c r="D1" s="210"/>
      <c r="E1" s="210"/>
      <c r="F1" s="210"/>
      <c r="G1" s="225"/>
      <c r="H1" s="225"/>
      <c r="I1" s="210"/>
      <c r="J1" s="210"/>
      <c r="K1" s="210"/>
      <c r="M1" s="92"/>
      <c r="N1" s="80"/>
    </row>
    <row r="2" spans="1:15" s="1" customFormat="1" ht="13" x14ac:dyDescent="0.3">
      <c r="A2" s="211" t="s">
        <v>99</v>
      </c>
      <c r="B2" s="211"/>
      <c r="C2" s="211"/>
      <c r="D2" s="211"/>
      <c r="E2" s="211"/>
      <c r="F2" s="211"/>
      <c r="G2" s="226"/>
      <c r="H2" s="226"/>
      <c r="I2" s="211"/>
      <c r="J2" s="211"/>
      <c r="K2" s="211"/>
      <c r="M2" s="92"/>
      <c r="N2" s="80"/>
    </row>
    <row r="3" spans="1:15" s="1" customFormat="1" ht="13" x14ac:dyDescent="0.3">
      <c r="A3" s="211"/>
      <c r="B3" s="211"/>
      <c r="C3" s="211"/>
      <c r="D3" s="211"/>
      <c r="E3" s="211"/>
      <c r="F3" s="211"/>
      <c r="G3" s="226"/>
      <c r="H3" s="226"/>
      <c r="I3" s="211"/>
      <c r="J3" s="211"/>
      <c r="K3" s="211"/>
      <c r="M3" s="92"/>
      <c r="N3" s="80"/>
    </row>
    <row r="4" spans="1:15" ht="13" x14ac:dyDescent="0.3">
      <c r="C4" s="2"/>
      <c r="E4" s="2"/>
      <c r="F4" s="44"/>
      <c r="G4" s="56"/>
      <c r="H4" s="56"/>
      <c r="I4" s="44"/>
      <c r="J4" s="44"/>
    </row>
    <row r="5" spans="1:15" ht="13.5" thickBot="1" x14ac:dyDescent="0.35">
      <c r="A5" s="4"/>
      <c r="B5" s="4"/>
      <c r="C5" s="4"/>
      <c r="D5" s="4"/>
      <c r="E5" s="4"/>
      <c r="F5" s="4"/>
      <c r="G5" s="57"/>
      <c r="H5" s="57"/>
      <c r="I5" s="4"/>
      <c r="J5" s="4"/>
      <c r="K5" s="5"/>
    </row>
    <row r="6" spans="1:15" s="123" customFormat="1" ht="35" thickBot="1" x14ac:dyDescent="0.3">
      <c r="A6" s="117" t="s">
        <v>100</v>
      </c>
      <c r="B6" s="118" t="s">
        <v>105</v>
      </c>
      <c r="C6" s="118" t="s">
        <v>106</v>
      </c>
      <c r="D6" s="119" t="s">
        <v>4</v>
      </c>
      <c r="E6" s="119" t="s">
        <v>5</v>
      </c>
      <c r="F6" s="118" t="s">
        <v>109</v>
      </c>
      <c r="G6" s="227" t="s">
        <v>107</v>
      </c>
      <c r="H6" s="228"/>
      <c r="I6" s="120" t="s">
        <v>110</v>
      </c>
      <c r="J6" s="120" t="s">
        <v>108</v>
      </c>
      <c r="K6" s="118" t="s">
        <v>8</v>
      </c>
      <c r="L6" s="91" t="s">
        <v>104</v>
      </c>
      <c r="M6" s="121" t="s">
        <v>608</v>
      </c>
      <c r="N6" s="119" t="s">
        <v>609</v>
      </c>
      <c r="O6" s="122" t="s">
        <v>611</v>
      </c>
    </row>
    <row r="7" spans="1:15" ht="14.5" x14ac:dyDescent="0.35">
      <c r="A7" s="33">
        <v>1</v>
      </c>
      <c r="B7" s="62">
        <v>1102831865</v>
      </c>
      <c r="C7" s="9">
        <v>43991</v>
      </c>
      <c r="D7" s="124" t="s">
        <v>119</v>
      </c>
      <c r="E7" s="124" t="s">
        <v>539</v>
      </c>
      <c r="F7" s="8">
        <f t="shared" ref="F7:F9" ca="1" si="0">DATEDIF(C7,TODAY(),"Y")</f>
        <v>3</v>
      </c>
      <c r="G7" s="9">
        <v>43991</v>
      </c>
      <c r="H7" s="9">
        <f t="shared" ref="H7:H9" ca="1" si="1">DATE(YEAR(G7)+I7,MONTH(G7),DAY(G7))</f>
        <v>45086</v>
      </c>
      <c r="I7" s="8">
        <f t="shared" ref="I7:I9" ca="1" si="2">DATEDIF(G7,TODAY(),"Y")</f>
        <v>3</v>
      </c>
      <c r="J7" s="8">
        <f t="shared" ref="J7:J9" ca="1" si="3">+I7*15</f>
        <v>45</v>
      </c>
      <c r="K7" s="14" t="str">
        <f t="shared" ref="K7:K9" ca="1" si="4">IF(I7&gt;=1,"VENCIDAS","----")</f>
        <v>VENCIDAS</v>
      </c>
      <c r="L7" s="11"/>
      <c r="M7" s="83" t="e">
        <f>+VLOOKUP(B7,#REF!,12,0)</f>
        <v>#REF!</v>
      </c>
      <c r="N7" s="83" t="e">
        <f>+VLOOKUP(B7,#REF!,13,0)</f>
        <v>#REF!</v>
      </c>
      <c r="O7" s="85"/>
    </row>
    <row r="8" spans="1:15" ht="14.5" x14ac:dyDescent="0.35">
      <c r="A8" s="33">
        <v>2</v>
      </c>
      <c r="B8" s="62">
        <v>30665190</v>
      </c>
      <c r="C8" s="9">
        <v>44075</v>
      </c>
      <c r="D8" s="124" t="s">
        <v>120</v>
      </c>
      <c r="E8" s="124" t="s">
        <v>543</v>
      </c>
      <c r="F8" s="8">
        <f t="shared" ca="1" si="0"/>
        <v>3</v>
      </c>
      <c r="G8" s="9">
        <v>44075</v>
      </c>
      <c r="H8" s="9">
        <f t="shared" ca="1" si="1"/>
        <v>45170</v>
      </c>
      <c r="I8" s="8">
        <f t="shared" ca="1" si="2"/>
        <v>3</v>
      </c>
      <c r="J8" s="8">
        <f t="shared" ca="1" si="3"/>
        <v>45</v>
      </c>
      <c r="K8" s="14" t="str">
        <f t="shared" ca="1" si="4"/>
        <v>VENCIDAS</v>
      </c>
      <c r="L8" s="11"/>
      <c r="M8" s="83" t="e">
        <f>+VLOOKUP(B8,#REF!,12,0)</f>
        <v>#REF!</v>
      </c>
      <c r="N8" s="83" t="e">
        <f>+VLOOKUP(B8,#REF!,13,0)</f>
        <v>#REF!</v>
      </c>
      <c r="O8" s="85"/>
    </row>
    <row r="9" spans="1:15" ht="14.5" x14ac:dyDescent="0.35">
      <c r="A9" s="33">
        <v>3</v>
      </c>
      <c r="B9" s="62">
        <v>1082941369</v>
      </c>
      <c r="C9" s="9">
        <v>44075</v>
      </c>
      <c r="D9" s="124" t="s">
        <v>140</v>
      </c>
      <c r="E9" s="124" t="s">
        <v>535</v>
      </c>
      <c r="F9" s="8">
        <f t="shared" ca="1" si="0"/>
        <v>3</v>
      </c>
      <c r="G9" s="9">
        <v>44075</v>
      </c>
      <c r="H9" s="9">
        <f t="shared" ca="1" si="1"/>
        <v>45170</v>
      </c>
      <c r="I9" s="8">
        <f t="shared" ca="1" si="2"/>
        <v>3</v>
      </c>
      <c r="J9" s="8">
        <f t="shared" ca="1" si="3"/>
        <v>45</v>
      </c>
      <c r="K9" s="14" t="str">
        <f t="shared" ca="1" si="4"/>
        <v>VENCIDAS</v>
      </c>
      <c r="L9" s="11"/>
      <c r="M9" s="83" t="e">
        <f>+VLOOKUP(B9,#REF!,12,0)</f>
        <v>#REF!</v>
      </c>
      <c r="N9" s="83" t="e">
        <f>+VLOOKUP(B9,#REF!,13,0)</f>
        <v>#REF!</v>
      </c>
      <c r="O9" s="85"/>
    </row>
    <row r="10" spans="1:15" ht="14.5" x14ac:dyDescent="0.35">
      <c r="A10" s="33">
        <v>4</v>
      </c>
      <c r="B10" s="62">
        <v>1082955577</v>
      </c>
      <c r="C10" s="9">
        <v>44075</v>
      </c>
      <c r="D10" s="124" t="s">
        <v>180</v>
      </c>
      <c r="E10" s="124" t="s">
        <v>539</v>
      </c>
      <c r="F10" s="8">
        <f t="shared" ref="F10:F11" ca="1" si="5">DATEDIF(C10,TODAY(),"Y")</f>
        <v>3</v>
      </c>
      <c r="G10" s="9">
        <v>44075</v>
      </c>
      <c r="H10" s="9">
        <f t="shared" ref="H10:H11" ca="1" si="6">DATE(YEAR(G10)+I10,MONTH(G10),DAY(G10))</f>
        <v>45170</v>
      </c>
      <c r="I10" s="8">
        <f t="shared" ref="I10:I11" ca="1" si="7">DATEDIF(G10,TODAY(),"Y")</f>
        <v>3</v>
      </c>
      <c r="J10" s="8">
        <f t="shared" ref="J10:J11" ca="1" si="8">+I10*15</f>
        <v>45</v>
      </c>
      <c r="K10" s="14" t="str">
        <f t="shared" ref="K10:K11" ca="1" si="9">IF(I10&gt;=1,"VENCIDAS","----")</f>
        <v>VENCIDAS</v>
      </c>
      <c r="L10" s="11"/>
      <c r="M10" s="83" t="e">
        <f>+VLOOKUP(B10,#REF!,12,0)</f>
        <v>#REF!</v>
      </c>
      <c r="N10" s="83" t="e">
        <f>+VLOOKUP(B10,#REF!,13,0)</f>
        <v>#REF!</v>
      </c>
      <c r="O10" s="85"/>
    </row>
    <row r="11" spans="1:15" ht="14.5" x14ac:dyDescent="0.35">
      <c r="A11" s="33">
        <v>5</v>
      </c>
      <c r="B11" s="62">
        <v>1083021940</v>
      </c>
      <c r="C11" s="9">
        <v>44075</v>
      </c>
      <c r="D11" s="124" t="s">
        <v>224</v>
      </c>
      <c r="E11" s="124" t="s">
        <v>539</v>
      </c>
      <c r="F11" s="8">
        <f t="shared" ca="1" si="5"/>
        <v>3</v>
      </c>
      <c r="G11" s="9">
        <v>44075</v>
      </c>
      <c r="H11" s="9">
        <f t="shared" ca="1" si="6"/>
        <v>45170</v>
      </c>
      <c r="I11" s="8">
        <f t="shared" ca="1" si="7"/>
        <v>3</v>
      </c>
      <c r="J11" s="8">
        <f t="shared" ca="1" si="8"/>
        <v>45</v>
      </c>
      <c r="K11" s="14" t="str">
        <f t="shared" ca="1" si="9"/>
        <v>VENCIDAS</v>
      </c>
      <c r="L11" s="11"/>
      <c r="M11" s="83" t="e">
        <f>+VLOOKUP(B11,#REF!,12,0)</f>
        <v>#REF!</v>
      </c>
      <c r="N11" s="83" t="e">
        <f>+VLOOKUP(B11,#REF!,13,0)</f>
        <v>#REF!</v>
      </c>
      <c r="O11" s="85"/>
    </row>
    <row r="12" spans="1:15" ht="14.5" x14ac:dyDescent="0.35">
      <c r="A12" s="33">
        <v>6</v>
      </c>
      <c r="B12" s="62">
        <v>1082982860</v>
      </c>
      <c r="C12" s="9">
        <v>44075</v>
      </c>
      <c r="D12" s="124" t="s">
        <v>280</v>
      </c>
      <c r="E12" s="124" t="s">
        <v>539</v>
      </c>
      <c r="F12" s="8">
        <f t="shared" ref="F12" ca="1" si="10">DATEDIF(C12,TODAY(),"Y")</f>
        <v>3</v>
      </c>
      <c r="G12" s="9">
        <v>44075</v>
      </c>
      <c r="H12" s="9">
        <f t="shared" ref="H12" ca="1" si="11">DATE(YEAR(G12)+I12,MONTH(G12),DAY(G12))</f>
        <v>45170</v>
      </c>
      <c r="I12" s="8">
        <f t="shared" ref="I12" ca="1" si="12">DATEDIF(G12,TODAY(),"Y")</f>
        <v>3</v>
      </c>
      <c r="J12" s="8">
        <f t="shared" ref="J12" ca="1" si="13">+I12*15</f>
        <v>45</v>
      </c>
      <c r="K12" s="14" t="str">
        <f t="shared" ref="K12" ca="1" si="14">IF(I12&gt;=1,"VENCIDAS","----")</f>
        <v>VENCIDAS</v>
      </c>
      <c r="L12" s="11"/>
      <c r="M12" s="83" t="e">
        <f>+VLOOKUP(B12,#REF!,12,0)</f>
        <v>#REF!</v>
      </c>
      <c r="N12" s="83" t="e">
        <f>+VLOOKUP(B12,#REF!,13,0)</f>
        <v>#REF!</v>
      </c>
      <c r="O12" s="85"/>
    </row>
    <row r="13" spans="1:15" ht="14.5" x14ac:dyDescent="0.35">
      <c r="A13" s="33">
        <v>7</v>
      </c>
      <c r="B13" s="62">
        <v>1043002326</v>
      </c>
      <c r="C13" s="9">
        <v>44075</v>
      </c>
      <c r="D13" s="124" t="s">
        <v>390</v>
      </c>
      <c r="E13" s="124" t="s">
        <v>539</v>
      </c>
      <c r="F13" s="8">
        <f t="shared" ref="F13" ca="1" si="15">DATEDIF(C13,TODAY(),"Y")</f>
        <v>3</v>
      </c>
      <c r="G13" s="9">
        <v>44075</v>
      </c>
      <c r="H13" s="9">
        <f t="shared" ref="H13" ca="1" si="16">DATE(YEAR(G13)+I13,MONTH(G13),DAY(G13))</f>
        <v>45170</v>
      </c>
      <c r="I13" s="8">
        <f t="shared" ref="I13" ca="1" si="17">DATEDIF(G13,TODAY(),"Y")</f>
        <v>3</v>
      </c>
      <c r="J13" s="8">
        <f t="shared" ref="J13" ca="1" si="18">+I13*15</f>
        <v>45</v>
      </c>
      <c r="K13" s="14" t="str">
        <f t="shared" ref="K13" ca="1" si="19">IF(I13&gt;=1,"VENCIDAS","----")</f>
        <v>VENCIDAS</v>
      </c>
      <c r="L13" s="11"/>
      <c r="M13" s="83" t="e">
        <f>+VLOOKUP(B13,#REF!,12,0)</f>
        <v>#REF!</v>
      </c>
      <c r="N13" s="83" t="e">
        <f>+VLOOKUP(B13,#REF!,13,0)</f>
        <v>#REF!</v>
      </c>
      <c r="O13" s="85"/>
    </row>
    <row r="14" spans="1:15" x14ac:dyDescent="0.25">
      <c r="A14" s="50"/>
    </row>
    <row r="15" spans="1:15" ht="13" thickBot="1" x14ac:dyDescent="0.3">
      <c r="A15" s="50"/>
    </row>
    <row r="16" spans="1:15" ht="13.5" thickBot="1" x14ac:dyDescent="0.35">
      <c r="B16" s="31"/>
      <c r="C16" s="42"/>
      <c r="D16" s="32" t="s">
        <v>101</v>
      </c>
      <c r="E16" s="32" t="s">
        <v>5</v>
      </c>
      <c r="F16" s="47"/>
      <c r="G16" s="59"/>
      <c r="H16" s="59"/>
      <c r="I16" s="47"/>
      <c r="J16" s="47"/>
    </row>
    <row r="17" spans="2:10" ht="13" thickBot="1" x14ac:dyDescent="0.3">
      <c r="B17" s="30"/>
      <c r="C17" s="43" t="s">
        <v>604</v>
      </c>
      <c r="D17" s="29" t="s">
        <v>607</v>
      </c>
      <c r="E17" s="30" t="s">
        <v>539</v>
      </c>
      <c r="F17" s="48"/>
      <c r="G17" s="60"/>
      <c r="H17" s="60"/>
      <c r="I17" s="48"/>
      <c r="J17" s="48"/>
    </row>
  </sheetData>
  <protectedRanges>
    <protectedRange algorithmName="SHA-512" hashValue="MFY2hXQb2AJeYDTxtkRqXxNahVaSiVOcnYkQ04NF+HiqedG529wAPPsjvkRLd0xbU2/3QO+sUEsilLD17aQeYQ==" saltValue="ZmfalpGPFFjs65YAgnizhw==" spinCount="100000" sqref="A1:N6 A7:L13" name="Rango1"/>
    <protectedRange algorithmName="SHA-512" hashValue="MFY2hXQb2AJeYDTxtkRqXxNahVaSiVOcnYkQ04NF+HiqedG529wAPPsjvkRLd0xbU2/3QO+sUEsilLD17aQeYQ==" saltValue="ZmfalpGPFFjs65YAgnizhw==" spinCount="100000" sqref="M7:N13" name="Rango1_2_1_1_1_1_1_1_1"/>
  </protectedRanges>
  <autoFilter ref="A6:AX13" xr:uid="{BACA5FBA-0303-4EC5-9E25-2695F64AF018}">
    <filterColumn colId="6" showButton="0"/>
  </autoFilter>
  <mergeCells count="4">
    <mergeCell ref="A1:K1"/>
    <mergeCell ref="A2:K2"/>
    <mergeCell ref="A3:K3"/>
    <mergeCell ref="G6:H6"/>
  </mergeCells>
  <conditionalFormatting sqref="B1:B1048576">
    <cfRule type="duplicateValues" dxfId="29" priority="4"/>
    <cfRule type="duplicateValues" dxfId="28" priority="5"/>
  </conditionalFormatting>
  <conditionalFormatting sqref="D1:D1048576">
    <cfRule type="duplicateValues" dxfId="27" priority="1"/>
    <cfRule type="duplicateValues" dxfId="26" priority="3"/>
  </conditionalFormatting>
  <conditionalFormatting sqref="K1:K1048576">
    <cfRule type="containsText" dxfId="25" priority="2" operator="containsText" text="VENCIDAS">
      <formula>NOT(ISERROR(SEARCH("VENCIDAS",K1)))</formula>
    </cfRule>
  </conditionalFormatting>
  <pageMargins left="0.70866141732283472" right="0.70866141732283472" top="0.74803149606299213" bottom="0.74803149606299213" header="0.31496062992125984" footer="0.31496062992125984"/>
  <pageSetup paperSize="14" scale="5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EF835-0521-4152-99F9-78240F7C27DB}">
  <sheetPr>
    <pageSetUpPr fitToPage="1"/>
  </sheetPr>
  <dimension ref="A1:O25"/>
  <sheetViews>
    <sheetView workbookViewId="0">
      <pane ySplit="6" topLeftCell="A7" activePane="bottomLeft" state="frozen"/>
      <selection pane="bottomLeft" activeCell="M7" sqref="M7:N7"/>
    </sheetView>
  </sheetViews>
  <sheetFormatPr baseColWidth="10" defaultColWidth="11.453125" defaultRowHeight="12.5" x14ac:dyDescent="0.25"/>
  <cols>
    <col min="1" max="1" width="7.81640625" style="3" customWidth="1"/>
    <col min="2" max="2" width="13.54296875" style="3" customWidth="1"/>
    <col min="3" max="3" width="10.81640625" style="3" customWidth="1"/>
    <col min="4" max="4" width="33.54296875" style="3" customWidth="1"/>
    <col min="5" max="5" width="23.54296875" style="3" customWidth="1"/>
    <col min="6" max="6" width="11.26953125" style="5" customWidth="1"/>
    <col min="7" max="7" width="12.1796875" style="58" customWidth="1"/>
    <col min="8" max="8" width="11.54296875" style="58" customWidth="1"/>
    <col min="9" max="10" width="17" style="5" customWidth="1"/>
    <col min="11" max="11" width="16.7265625" style="3" customWidth="1"/>
    <col min="12" max="12" width="23.26953125" style="3" hidden="1" customWidth="1"/>
    <col min="13" max="13" width="19.1796875" style="93" customWidth="1"/>
    <col min="14" max="14" width="20.453125" style="41" customWidth="1"/>
    <col min="15" max="15" width="23" style="3" customWidth="1"/>
    <col min="16" max="16384" width="11.453125" style="3"/>
  </cols>
  <sheetData>
    <row r="1" spans="1:15" s="1" customFormat="1" ht="15.5" x14ac:dyDescent="0.35">
      <c r="A1" s="210" t="s">
        <v>612</v>
      </c>
      <c r="B1" s="210"/>
      <c r="C1" s="210"/>
      <c r="D1" s="210"/>
      <c r="E1" s="210"/>
      <c r="F1" s="210"/>
      <c r="G1" s="225"/>
      <c r="H1" s="225"/>
      <c r="I1" s="210"/>
      <c r="J1" s="210"/>
      <c r="K1" s="210"/>
      <c r="M1" s="92"/>
      <c r="N1" s="80"/>
    </row>
    <row r="2" spans="1:15" s="1" customFormat="1" ht="13" x14ac:dyDescent="0.3">
      <c r="A2" s="211" t="s">
        <v>99</v>
      </c>
      <c r="B2" s="211"/>
      <c r="C2" s="211"/>
      <c r="D2" s="211"/>
      <c r="E2" s="211"/>
      <c r="F2" s="211"/>
      <c r="G2" s="226"/>
      <c r="H2" s="226"/>
      <c r="I2" s="211"/>
      <c r="J2" s="211"/>
      <c r="K2" s="211"/>
      <c r="M2" s="92"/>
      <c r="N2" s="80"/>
    </row>
    <row r="3" spans="1:15" s="1" customFormat="1" ht="13" x14ac:dyDescent="0.3">
      <c r="A3" s="211"/>
      <c r="B3" s="211"/>
      <c r="C3" s="211"/>
      <c r="D3" s="211"/>
      <c r="E3" s="211"/>
      <c r="F3" s="211"/>
      <c r="G3" s="226"/>
      <c r="H3" s="226"/>
      <c r="I3" s="211"/>
      <c r="J3" s="211"/>
      <c r="K3" s="211"/>
      <c r="M3" s="92"/>
      <c r="N3" s="80"/>
    </row>
    <row r="4" spans="1:15" ht="13" x14ac:dyDescent="0.3">
      <c r="C4" s="2"/>
      <c r="E4" s="2"/>
      <c r="F4" s="44"/>
      <c r="G4" s="56"/>
      <c r="H4" s="56"/>
      <c r="I4" s="44"/>
      <c r="J4" s="44"/>
    </row>
    <row r="5" spans="1:15" ht="13.5" thickBot="1" x14ac:dyDescent="0.35">
      <c r="A5" s="4"/>
      <c r="B5" s="4"/>
      <c r="C5" s="4"/>
      <c r="D5" s="4"/>
      <c r="E5" s="4"/>
      <c r="F5" s="4"/>
      <c r="G5" s="57"/>
      <c r="H5" s="57"/>
      <c r="I5" s="4"/>
      <c r="J5" s="4"/>
      <c r="K5" s="5"/>
    </row>
    <row r="6" spans="1:15" s="123" customFormat="1" ht="35" thickBot="1" x14ac:dyDescent="0.3">
      <c r="A6" s="117" t="s">
        <v>100</v>
      </c>
      <c r="B6" s="118" t="s">
        <v>105</v>
      </c>
      <c r="C6" s="118" t="s">
        <v>106</v>
      </c>
      <c r="D6" s="119" t="s">
        <v>4</v>
      </c>
      <c r="E6" s="119" t="s">
        <v>5</v>
      </c>
      <c r="F6" s="118" t="s">
        <v>109</v>
      </c>
      <c r="G6" s="227" t="s">
        <v>107</v>
      </c>
      <c r="H6" s="228"/>
      <c r="I6" s="120" t="s">
        <v>110</v>
      </c>
      <c r="J6" s="120" t="s">
        <v>108</v>
      </c>
      <c r="K6" s="118" t="s">
        <v>8</v>
      </c>
      <c r="L6" s="91" t="s">
        <v>104</v>
      </c>
      <c r="M6" s="121" t="s">
        <v>608</v>
      </c>
      <c r="N6" s="119" t="s">
        <v>609</v>
      </c>
      <c r="O6" s="122" t="s">
        <v>611</v>
      </c>
    </row>
    <row r="7" spans="1:15" ht="25" x14ac:dyDescent="0.3">
      <c r="A7" s="33">
        <v>1</v>
      </c>
      <c r="B7" s="62">
        <v>1082881567</v>
      </c>
      <c r="C7" s="9">
        <v>43580</v>
      </c>
      <c r="D7" s="20" t="s">
        <v>24</v>
      </c>
      <c r="E7" s="21" t="s">
        <v>25</v>
      </c>
      <c r="F7" s="8">
        <f t="shared" ref="F7:F10" ca="1" si="0">DATEDIF(C7,TODAY(),"Y")</f>
        <v>4</v>
      </c>
      <c r="G7" s="9">
        <v>43580</v>
      </c>
      <c r="H7" s="9">
        <f t="shared" ref="H7:H10" ca="1" si="1">DATE(YEAR(G7)+I7,MONTH(G7),DAY(G7))</f>
        <v>45041</v>
      </c>
      <c r="I7" s="8">
        <f t="shared" ref="I7:I8" ca="1" si="2">DATEDIF(G7,TODAY(),"Y")</f>
        <v>4</v>
      </c>
      <c r="J7" s="8">
        <f t="shared" ref="J7:J10" ca="1" si="3">+I7*15</f>
        <v>60</v>
      </c>
      <c r="K7" s="14" t="str">
        <f t="shared" ref="K7:K10" ca="1" si="4">IF(I7&gt;=1,"VENCIDAS","----")</f>
        <v>VENCIDAS</v>
      </c>
      <c r="L7" s="11"/>
      <c r="M7" s="83" t="e">
        <f>+VLOOKUP(B7,#REF!,12,0)</f>
        <v>#REF!</v>
      </c>
      <c r="N7" s="83" t="e">
        <f>+VLOOKUP(B7,#REF!,13,0)</f>
        <v>#REF!</v>
      </c>
      <c r="O7" s="85"/>
    </row>
    <row r="8" spans="1:15" ht="38" x14ac:dyDescent="0.3">
      <c r="A8" s="33">
        <v>2</v>
      </c>
      <c r="B8" s="62">
        <v>1082887034</v>
      </c>
      <c r="C8" s="9">
        <v>43886</v>
      </c>
      <c r="D8" s="15" t="s">
        <v>30</v>
      </c>
      <c r="E8" s="22" t="s">
        <v>31</v>
      </c>
      <c r="F8" s="8">
        <f t="shared" ca="1" si="0"/>
        <v>4</v>
      </c>
      <c r="G8" s="9">
        <v>43886</v>
      </c>
      <c r="H8" s="9">
        <f t="shared" ca="1" si="1"/>
        <v>45347</v>
      </c>
      <c r="I8" s="8">
        <f t="shared" ca="1" si="2"/>
        <v>4</v>
      </c>
      <c r="J8" s="8">
        <f t="shared" ca="1" si="3"/>
        <v>60</v>
      </c>
      <c r="K8" s="14" t="str">
        <f t="shared" ca="1" si="4"/>
        <v>VENCIDAS</v>
      </c>
      <c r="L8" s="11"/>
      <c r="M8" s="83" t="e">
        <f>+VLOOKUP(B8,#REF!,12,0)</f>
        <v>#REF!</v>
      </c>
      <c r="N8" s="83" t="e">
        <f>+VLOOKUP(B8,#REF!,13,0)</f>
        <v>#REF!</v>
      </c>
      <c r="O8" s="85"/>
    </row>
    <row r="9" spans="1:15" ht="14.5" x14ac:dyDescent="0.35">
      <c r="A9" s="33">
        <v>3</v>
      </c>
      <c r="B9" s="62">
        <v>7634292</v>
      </c>
      <c r="C9" s="9">
        <v>43871</v>
      </c>
      <c r="D9" s="124" t="s">
        <v>116</v>
      </c>
      <c r="E9" s="124" t="s">
        <v>540</v>
      </c>
      <c r="F9" s="8">
        <f t="shared" ca="1" si="0"/>
        <v>4</v>
      </c>
      <c r="G9" s="9">
        <v>44237</v>
      </c>
      <c r="H9" s="9">
        <f t="shared" ca="1" si="1"/>
        <v>45332</v>
      </c>
      <c r="I9" s="8">
        <f t="shared" ref="I9:I11" ca="1" si="5">DATEDIF(G9,TODAY(),"Y")</f>
        <v>3</v>
      </c>
      <c r="J9" s="8">
        <f t="shared" ca="1" si="3"/>
        <v>45</v>
      </c>
      <c r="K9" s="14" t="str">
        <f t="shared" ca="1" si="4"/>
        <v>VENCIDAS</v>
      </c>
      <c r="L9" s="11"/>
      <c r="M9" s="83" t="e">
        <f>+VLOOKUP(B9,#REF!,12,0)</f>
        <v>#REF!</v>
      </c>
      <c r="N9" s="83" t="e">
        <f>+VLOOKUP(B9,#REF!,13,0)</f>
        <v>#REF!</v>
      </c>
      <c r="O9" s="85"/>
    </row>
    <row r="10" spans="1:15" ht="14.5" x14ac:dyDescent="0.35">
      <c r="A10" s="33">
        <v>4</v>
      </c>
      <c r="B10" s="62">
        <v>7142609</v>
      </c>
      <c r="C10" s="9">
        <v>44048</v>
      </c>
      <c r="D10" s="124" t="s">
        <v>121</v>
      </c>
      <c r="E10" s="124" t="s">
        <v>539</v>
      </c>
      <c r="F10" s="8">
        <f t="shared" ca="1" si="0"/>
        <v>3</v>
      </c>
      <c r="G10" s="9">
        <v>44048</v>
      </c>
      <c r="H10" s="9">
        <f t="shared" ca="1" si="1"/>
        <v>45143</v>
      </c>
      <c r="I10" s="8">
        <f t="shared" ca="1" si="5"/>
        <v>3</v>
      </c>
      <c r="J10" s="8">
        <f t="shared" ca="1" si="3"/>
        <v>45</v>
      </c>
      <c r="K10" s="14" t="str">
        <f t="shared" ca="1" si="4"/>
        <v>VENCIDAS</v>
      </c>
      <c r="L10" s="11"/>
      <c r="M10" s="83" t="e">
        <f>+VLOOKUP(B10,#REF!,12,0)</f>
        <v>#REF!</v>
      </c>
      <c r="N10" s="83" t="e">
        <f>+VLOOKUP(B10,#REF!,13,0)</f>
        <v>#REF!</v>
      </c>
      <c r="O10" s="85"/>
    </row>
    <row r="11" spans="1:15" ht="14.5" x14ac:dyDescent="0.35">
      <c r="A11" s="33">
        <v>5</v>
      </c>
      <c r="B11" s="62">
        <v>1082914209</v>
      </c>
      <c r="C11" s="9">
        <v>44075</v>
      </c>
      <c r="D11" s="124" t="s">
        <v>168</v>
      </c>
      <c r="E11" s="124" t="s">
        <v>539</v>
      </c>
      <c r="F11" s="8">
        <f t="shared" ref="F11:F13" ca="1" si="6">DATEDIF(C11,TODAY(),"Y")</f>
        <v>3</v>
      </c>
      <c r="G11" s="9">
        <v>44075</v>
      </c>
      <c r="H11" s="9">
        <f t="shared" ref="H11:H13" ca="1" si="7">DATE(YEAR(G11)+I11,MONTH(G11),DAY(G11))</f>
        <v>45170</v>
      </c>
      <c r="I11" s="8">
        <f t="shared" ca="1" si="5"/>
        <v>3</v>
      </c>
      <c r="J11" s="8">
        <f t="shared" ref="J11:J13" ca="1" si="8">+I11*15</f>
        <v>45</v>
      </c>
      <c r="K11" s="14" t="str">
        <f t="shared" ref="K11:K13" ca="1" si="9">IF(I11&gt;=1,"VENCIDAS","----")</f>
        <v>VENCIDAS</v>
      </c>
      <c r="L11" s="11"/>
      <c r="M11" s="83" t="e">
        <f>+VLOOKUP(B11,#REF!,12,0)</f>
        <v>#REF!</v>
      </c>
      <c r="N11" s="83" t="e">
        <f>+VLOOKUP(B11,#REF!,13,0)</f>
        <v>#REF!</v>
      </c>
      <c r="O11" s="85"/>
    </row>
    <row r="12" spans="1:15" ht="14.5" x14ac:dyDescent="0.35">
      <c r="A12" s="33">
        <v>6</v>
      </c>
      <c r="B12" s="62">
        <v>57461368</v>
      </c>
      <c r="C12" s="9">
        <v>44075</v>
      </c>
      <c r="D12" s="124" t="s">
        <v>204</v>
      </c>
      <c r="E12" s="124" t="s">
        <v>538</v>
      </c>
      <c r="F12" s="8">
        <f t="shared" ca="1" si="6"/>
        <v>3</v>
      </c>
      <c r="G12" s="9">
        <v>44075</v>
      </c>
      <c r="H12" s="9">
        <f t="shared" ca="1" si="7"/>
        <v>45170</v>
      </c>
      <c r="I12" s="8">
        <f t="shared" ref="I12:I13" ca="1" si="10">DATEDIF(G12,TODAY(),"Y")</f>
        <v>3</v>
      </c>
      <c r="J12" s="8">
        <f t="shared" ca="1" si="8"/>
        <v>45</v>
      </c>
      <c r="K12" s="14" t="str">
        <f t="shared" ca="1" si="9"/>
        <v>VENCIDAS</v>
      </c>
      <c r="L12" s="11"/>
      <c r="M12" s="83" t="e">
        <f>+VLOOKUP(B12,#REF!,12,0)</f>
        <v>#REF!</v>
      </c>
      <c r="N12" s="83" t="e">
        <f>+VLOOKUP(B12,#REF!,13,0)</f>
        <v>#REF!</v>
      </c>
      <c r="O12" s="85"/>
    </row>
    <row r="13" spans="1:15" ht="14.5" x14ac:dyDescent="0.35">
      <c r="A13" s="33">
        <v>7</v>
      </c>
      <c r="B13" s="62">
        <v>1082952682</v>
      </c>
      <c r="C13" s="9">
        <v>44075</v>
      </c>
      <c r="D13" s="124" t="s">
        <v>205</v>
      </c>
      <c r="E13" s="124" t="s">
        <v>43</v>
      </c>
      <c r="F13" s="8">
        <f t="shared" ca="1" si="6"/>
        <v>3</v>
      </c>
      <c r="G13" s="9">
        <v>44075</v>
      </c>
      <c r="H13" s="9">
        <f t="shared" ca="1" si="7"/>
        <v>45170</v>
      </c>
      <c r="I13" s="8">
        <f t="shared" ca="1" si="10"/>
        <v>3</v>
      </c>
      <c r="J13" s="8">
        <f t="shared" ca="1" si="8"/>
        <v>45</v>
      </c>
      <c r="K13" s="14" t="str">
        <f t="shared" ca="1" si="9"/>
        <v>VENCIDAS</v>
      </c>
      <c r="L13" s="11"/>
      <c r="M13" s="83" t="e">
        <f>+VLOOKUP(B13,#REF!,12,0)</f>
        <v>#REF!</v>
      </c>
      <c r="N13" s="83" t="e">
        <f>+VLOOKUP(B13,#REF!,13,0)</f>
        <v>#REF!</v>
      </c>
      <c r="O13" s="85"/>
    </row>
    <row r="14" spans="1:15" ht="14.5" x14ac:dyDescent="0.35">
      <c r="A14" s="33">
        <v>8</v>
      </c>
      <c r="B14" s="62">
        <v>1082980975</v>
      </c>
      <c r="C14" s="9">
        <v>44075</v>
      </c>
      <c r="D14" s="124" t="s">
        <v>298</v>
      </c>
      <c r="E14" s="124" t="s">
        <v>43</v>
      </c>
      <c r="F14" s="8">
        <f t="shared" ref="F14:F15" ca="1" si="11">DATEDIF(C14,TODAY(),"Y")</f>
        <v>3</v>
      </c>
      <c r="G14" s="9">
        <v>44075</v>
      </c>
      <c r="H14" s="9">
        <f t="shared" ref="H14:H15" ca="1" si="12">DATE(YEAR(G14)+I14,MONTH(G14),DAY(G14))</f>
        <v>45170</v>
      </c>
      <c r="I14" s="8">
        <f t="shared" ref="I14:I15" ca="1" si="13">DATEDIF(G14,TODAY(),"Y")</f>
        <v>3</v>
      </c>
      <c r="J14" s="8">
        <f t="shared" ref="J14:J15" ca="1" si="14">+I14*15</f>
        <v>45</v>
      </c>
      <c r="K14" s="14" t="str">
        <f t="shared" ref="K14:K15" ca="1" si="15">IF(I14&gt;=1,"VENCIDAS","----")</f>
        <v>VENCIDAS</v>
      </c>
      <c r="L14" s="11"/>
      <c r="M14" s="83" t="e">
        <f>+VLOOKUP(B14,#REF!,12,0)</f>
        <v>#REF!</v>
      </c>
      <c r="N14" s="83" t="e">
        <f>+VLOOKUP(B14,#REF!,13,0)</f>
        <v>#REF!</v>
      </c>
      <c r="O14" s="85"/>
    </row>
    <row r="15" spans="1:15" ht="14.5" x14ac:dyDescent="0.35">
      <c r="A15" s="33">
        <v>9</v>
      </c>
      <c r="B15" s="62">
        <v>85471732</v>
      </c>
      <c r="C15" s="9">
        <v>44075</v>
      </c>
      <c r="D15" s="124" t="s">
        <v>301</v>
      </c>
      <c r="E15" s="124" t="s">
        <v>43</v>
      </c>
      <c r="F15" s="8">
        <f t="shared" ca="1" si="11"/>
        <v>3</v>
      </c>
      <c r="G15" s="9">
        <v>44075</v>
      </c>
      <c r="H15" s="9">
        <f t="shared" ca="1" si="12"/>
        <v>45170</v>
      </c>
      <c r="I15" s="8">
        <f t="shared" ca="1" si="13"/>
        <v>3</v>
      </c>
      <c r="J15" s="8">
        <f t="shared" ca="1" si="14"/>
        <v>45</v>
      </c>
      <c r="K15" s="14" t="str">
        <f t="shared" ca="1" si="15"/>
        <v>VENCIDAS</v>
      </c>
      <c r="L15" s="11"/>
      <c r="M15" s="83" t="e">
        <f>+VLOOKUP(B15,#REF!,12,0)</f>
        <v>#REF!</v>
      </c>
      <c r="N15" s="83" t="e">
        <f>+VLOOKUP(B15,#REF!,13,0)</f>
        <v>#REF!</v>
      </c>
      <c r="O15" s="85"/>
    </row>
    <row r="16" spans="1:15" ht="14.5" x14ac:dyDescent="0.35">
      <c r="A16" s="33">
        <v>10</v>
      </c>
      <c r="B16" s="62">
        <v>1082999874</v>
      </c>
      <c r="C16" s="9">
        <v>44075</v>
      </c>
      <c r="D16" s="124" t="s">
        <v>388</v>
      </c>
      <c r="E16" s="124" t="s">
        <v>43</v>
      </c>
      <c r="F16" s="8">
        <f t="shared" ref="F16" ca="1" si="16">DATEDIF(C16,TODAY(),"Y")</f>
        <v>3</v>
      </c>
      <c r="G16" s="9">
        <v>44075</v>
      </c>
      <c r="H16" s="9">
        <f t="shared" ref="H16" ca="1" si="17">DATE(YEAR(G16)+I16,MONTH(G16),DAY(G16))</f>
        <v>45170</v>
      </c>
      <c r="I16" s="8">
        <f t="shared" ref="I16" ca="1" si="18">DATEDIF(G16,TODAY(),"Y")</f>
        <v>3</v>
      </c>
      <c r="J16" s="8">
        <f t="shared" ref="J16" ca="1" si="19">+I16*15</f>
        <v>45</v>
      </c>
      <c r="K16" s="14" t="str">
        <f t="shared" ref="K16" ca="1" si="20">IF(I16&gt;=1,"VENCIDAS","----")</f>
        <v>VENCIDAS</v>
      </c>
      <c r="L16" s="11"/>
      <c r="M16" s="83" t="e">
        <f>+VLOOKUP(B16,#REF!,12,0)</f>
        <v>#REF!</v>
      </c>
      <c r="N16" s="83" t="e">
        <f>+VLOOKUP(B16,#REF!,13,0)</f>
        <v>#REF!</v>
      </c>
      <c r="O16" s="85"/>
    </row>
    <row r="17" spans="1:15" ht="14.5" x14ac:dyDescent="0.35">
      <c r="A17" s="33">
        <v>11</v>
      </c>
      <c r="B17" s="62">
        <v>1085226903</v>
      </c>
      <c r="C17" s="9">
        <v>44105</v>
      </c>
      <c r="D17" s="124" t="s">
        <v>440</v>
      </c>
      <c r="E17" s="124" t="s">
        <v>539</v>
      </c>
      <c r="F17" s="8">
        <f t="shared" ref="F17:F21" ca="1" si="21">DATEDIF(C17,TODAY(),"Y")</f>
        <v>3</v>
      </c>
      <c r="G17" s="9">
        <v>44105</v>
      </c>
      <c r="H17" s="9">
        <f t="shared" ref="H17:H21" ca="1" si="22">DATE(YEAR(G17)+I17,MONTH(G17),DAY(G17))</f>
        <v>45200</v>
      </c>
      <c r="I17" s="8">
        <f t="shared" ref="I17:I21" ca="1" si="23">DATEDIF(G17,TODAY(),"Y")</f>
        <v>3</v>
      </c>
      <c r="J17" s="8">
        <f t="shared" ref="J17:J21" ca="1" si="24">+I17*15</f>
        <v>45</v>
      </c>
      <c r="K17" s="14" t="str">
        <f t="shared" ref="K17:K21" ca="1" si="25">IF(I17&gt;=1,"VENCIDAS","----")</f>
        <v>VENCIDAS</v>
      </c>
      <c r="L17" s="11"/>
      <c r="M17" s="83" t="e">
        <f>+VLOOKUP(B17,#REF!,12,0)</f>
        <v>#REF!</v>
      </c>
      <c r="N17" s="83" t="e">
        <f>+VLOOKUP(B17,#REF!,13,0)</f>
        <v>#REF!</v>
      </c>
      <c r="O17" s="85"/>
    </row>
    <row r="18" spans="1:15" ht="14.5" x14ac:dyDescent="0.35">
      <c r="A18" s="33">
        <v>12</v>
      </c>
      <c r="B18" s="62">
        <v>1082946408</v>
      </c>
      <c r="C18" s="9">
        <v>44211</v>
      </c>
      <c r="D18" s="124" t="s">
        <v>474</v>
      </c>
      <c r="E18" s="124" t="s">
        <v>43</v>
      </c>
      <c r="F18" s="8">
        <f t="shared" ca="1" si="21"/>
        <v>3</v>
      </c>
      <c r="G18" s="9">
        <v>44211</v>
      </c>
      <c r="H18" s="9">
        <f t="shared" ca="1" si="22"/>
        <v>45306</v>
      </c>
      <c r="I18" s="8">
        <f t="shared" ca="1" si="23"/>
        <v>3</v>
      </c>
      <c r="J18" s="8">
        <f t="shared" ca="1" si="24"/>
        <v>45</v>
      </c>
      <c r="K18" s="14" t="str">
        <f t="shared" ca="1" si="25"/>
        <v>VENCIDAS</v>
      </c>
      <c r="L18" s="11"/>
      <c r="M18" s="83" t="e">
        <f>+VLOOKUP(B18,#REF!,12,0)</f>
        <v>#REF!</v>
      </c>
      <c r="N18" s="83" t="e">
        <f>+VLOOKUP(B18,#REF!,13,0)</f>
        <v>#REF!</v>
      </c>
      <c r="O18" s="85"/>
    </row>
    <row r="19" spans="1:15" ht="14.5" x14ac:dyDescent="0.35">
      <c r="A19" s="33">
        <v>13</v>
      </c>
      <c r="B19" s="62">
        <v>1083035541</v>
      </c>
      <c r="C19" s="9">
        <v>44211</v>
      </c>
      <c r="D19" s="124" t="s">
        <v>475</v>
      </c>
      <c r="E19" s="124" t="s">
        <v>43</v>
      </c>
      <c r="F19" s="8">
        <f t="shared" ca="1" si="21"/>
        <v>3</v>
      </c>
      <c r="G19" s="9">
        <v>44211</v>
      </c>
      <c r="H19" s="9">
        <f t="shared" ca="1" si="22"/>
        <v>45306</v>
      </c>
      <c r="I19" s="8">
        <f t="shared" ca="1" si="23"/>
        <v>3</v>
      </c>
      <c r="J19" s="8">
        <f t="shared" ca="1" si="24"/>
        <v>45</v>
      </c>
      <c r="K19" s="14" t="str">
        <f t="shared" ca="1" si="25"/>
        <v>VENCIDAS</v>
      </c>
      <c r="L19" s="11"/>
      <c r="M19" s="83" t="e">
        <f>+VLOOKUP(B19,#REF!,12,0)</f>
        <v>#REF!</v>
      </c>
      <c r="N19" s="83" t="e">
        <f>+VLOOKUP(B19,#REF!,13,0)</f>
        <v>#REF!</v>
      </c>
      <c r="O19" s="85"/>
    </row>
    <row r="20" spans="1:15" ht="14.5" x14ac:dyDescent="0.35">
      <c r="A20" s="33">
        <v>14</v>
      </c>
      <c r="B20" s="62">
        <v>57290082</v>
      </c>
      <c r="C20" s="9">
        <v>44228</v>
      </c>
      <c r="D20" s="124" t="s">
        <v>476</v>
      </c>
      <c r="E20" s="124" t="s">
        <v>43</v>
      </c>
      <c r="F20" s="8">
        <f t="shared" ca="1" si="21"/>
        <v>3</v>
      </c>
      <c r="G20" s="9">
        <v>44228</v>
      </c>
      <c r="H20" s="9">
        <f t="shared" ca="1" si="22"/>
        <v>45323</v>
      </c>
      <c r="I20" s="8">
        <f t="shared" ca="1" si="23"/>
        <v>3</v>
      </c>
      <c r="J20" s="8">
        <f t="shared" ca="1" si="24"/>
        <v>45</v>
      </c>
      <c r="K20" s="14" t="str">
        <f t="shared" ca="1" si="25"/>
        <v>VENCIDAS</v>
      </c>
      <c r="L20" s="11"/>
      <c r="M20" s="83" t="e">
        <f>+VLOOKUP(B20,#REF!,12,0)</f>
        <v>#REF!</v>
      </c>
      <c r="N20" s="83" t="e">
        <f>+VLOOKUP(B20,#REF!,13,0)</f>
        <v>#REF!</v>
      </c>
      <c r="O20" s="85"/>
    </row>
    <row r="21" spans="1:15" ht="14.5" x14ac:dyDescent="0.35">
      <c r="A21" s="33">
        <v>15</v>
      </c>
      <c r="B21" s="62">
        <v>36718710</v>
      </c>
      <c r="C21" s="9">
        <v>44242</v>
      </c>
      <c r="D21" s="124" t="s">
        <v>482</v>
      </c>
      <c r="E21" s="124" t="s">
        <v>43</v>
      </c>
      <c r="F21" s="8">
        <f t="shared" ca="1" si="21"/>
        <v>3</v>
      </c>
      <c r="G21" s="9">
        <v>44242</v>
      </c>
      <c r="H21" s="9">
        <f t="shared" ca="1" si="22"/>
        <v>45337</v>
      </c>
      <c r="I21" s="8">
        <f t="shared" ca="1" si="23"/>
        <v>3</v>
      </c>
      <c r="J21" s="8">
        <f t="shared" ca="1" si="24"/>
        <v>45</v>
      </c>
      <c r="K21" s="14" t="str">
        <f t="shared" ca="1" si="25"/>
        <v>VENCIDAS</v>
      </c>
      <c r="L21" s="11"/>
      <c r="M21" s="83" t="e">
        <f>+VLOOKUP(B21,#REF!,12,0)</f>
        <v>#REF!</v>
      </c>
      <c r="N21" s="83" t="e">
        <f>+VLOOKUP(B21,#REF!,13,0)</f>
        <v>#REF!</v>
      </c>
      <c r="O21" s="85"/>
    </row>
    <row r="22" spans="1:15" x14ac:dyDescent="0.25">
      <c r="A22" s="50"/>
    </row>
    <row r="23" spans="1:15" ht="13" thickBot="1" x14ac:dyDescent="0.3">
      <c r="A23" s="50"/>
    </row>
    <row r="24" spans="1:15" ht="13.5" thickBot="1" x14ac:dyDescent="0.35">
      <c r="B24" s="31"/>
      <c r="C24" s="42"/>
      <c r="D24" s="32" t="s">
        <v>101</v>
      </c>
      <c r="E24" s="32" t="s">
        <v>5</v>
      </c>
      <c r="F24" s="47"/>
      <c r="G24" s="59"/>
      <c r="H24" s="59"/>
      <c r="I24" s="47"/>
      <c r="J24" s="47"/>
    </row>
    <row r="25" spans="1:15" ht="13" thickBot="1" x14ac:dyDescent="0.3">
      <c r="B25" s="30"/>
      <c r="C25" s="43" t="s">
        <v>604</v>
      </c>
      <c r="D25" s="29" t="s">
        <v>607</v>
      </c>
      <c r="E25" s="30" t="s">
        <v>539</v>
      </c>
      <c r="F25" s="48"/>
      <c r="G25" s="60"/>
      <c r="H25" s="60"/>
      <c r="I25" s="48"/>
      <c r="J25" s="48"/>
    </row>
  </sheetData>
  <protectedRanges>
    <protectedRange algorithmName="SHA-512" hashValue="MFY2hXQb2AJeYDTxtkRqXxNahVaSiVOcnYkQ04NF+HiqedG529wAPPsjvkRLd0xbU2/3QO+sUEsilLD17aQeYQ==" saltValue="ZmfalpGPFFjs65YAgnizhw==" spinCount="100000" sqref="A1:N6 A7:L21" name="Rango1"/>
    <protectedRange algorithmName="SHA-512" hashValue="MFY2hXQb2AJeYDTxtkRqXxNahVaSiVOcnYkQ04NF+HiqedG529wAPPsjvkRLd0xbU2/3QO+sUEsilLD17aQeYQ==" saltValue="ZmfalpGPFFjs65YAgnizhw==" spinCount="100000" sqref="M7:N21" name="Rango1_2_1_1_1_1_1_1_1_1"/>
  </protectedRanges>
  <autoFilter ref="A6:AX21" xr:uid="{BACA5FBA-0303-4EC5-9E25-2695F64AF018}">
    <filterColumn colId="6" showButton="0"/>
  </autoFilter>
  <mergeCells count="4">
    <mergeCell ref="A1:K1"/>
    <mergeCell ref="A2:K2"/>
    <mergeCell ref="A3:K3"/>
    <mergeCell ref="G6:H6"/>
  </mergeCells>
  <conditionalFormatting sqref="B1:B1048576">
    <cfRule type="duplicateValues" dxfId="24" priority="4"/>
    <cfRule type="duplicateValues" dxfId="23" priority="5"/>
  </conditionalFormatting>
  <conditionalFormatting sqref="D1:D1048576">
    <cfRule type="duplicateValues" dxfId="22" priority="1"/>
    <cfRule type="duplicateValues" dxfId="21" priority="3"/>
  </conditionalFormatting>
  <conditionalFormatting sqref="K1:K1048576">
    <cfRule type="containsText" dxfId="20" priority="2" operator="containsText" text="VENCIDAS">
      <formula>NOT(ISERROR(SEARCH("VENCIDAS",K1)))</formula>
    </cfRule>
  </conditionalFormatting>
  <pageMargins left="0.70866141732283472" right="0.70866141732283472" top="0.74803149606299213" bottom="0.74803149606299213" header="0.31496062992125984" footer="0.31496062992125984"/>
  <pageSetup paperSize="14" scale="5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68267-8A0D-4B85-BF08-C3D683DD0F77}">
  <sheetPr>
    <pageSetUpPr fitToPage="1"/>
  </sheetPr>
  <dimension ref="A1:R122"/>
  <sheetViews>
    <sheetView topLeftCell="D1" workbookViewId="0">
      <pane ySplit="6" topLeftCell="A118" activePane="bottomLeft" state="frozen"/>
      <selection pane="bottomLeft" activeCell="M118" sqref="M118:N118"/>
    </sheetView>
  </sheetViews>
  <sheetFormatPr baseColWidth="10" defaultColWidth="11.453125" defaultRowHeight="12.5" x14ac:dyDescent="0.25"/>
  <cols>
    <col min="1" max="1" width="7.81640625" style="3" customWidth="1"/>
    <col min="2" max="2" width="13.54296875" style="3" customWidth="1"/>
    <col min="3" max="3" width="10.81640625" style="3" customWidth="1"/>
    <col min="4" max="4" width="33.54296875" style="3" customWidth="1"/>
    <col min="5" max="5" width="23.54296875" style="3" customWidth="1"/>
    <col min="6" max="6" width="11.26953125" style="5" customWidth="1"/>
    <col min="7" max="7" width="12.1796875" style="58" customWidth="1"/>
    <col min="8" max="8" width="11.54296875" style="58" customWidth="1"/>
    <col min="9" max="10" width="17" style="5" customWidth="1"/>
    <col min="11" max="11" width="16.7265625" style="3" customWidth="1"/>
    <col min="12" max="12" width="23.26953125" style="3" hidden="1" customWidth="1"/>
    <col min="13" max="13" width="19.1796875" style="93" customWidth="1"/>
    <col min="14" max="14" width="20.453125" style="41" customWidth="1"/>
    <col min="15" max="15" width="23" style="3" customWidth="1"/>
    <col min="16" max="16" width="11.453125" style="3"/>
    <col min="17" max="17" width="12.81640625" style="3" customWidth="1"/>
    <col min="18" max="16384" width="11.453125" style="3"/>
  </cols>
  <sheetData>
    <row r="1" spans="1:18" s="1" customFormat="1" ht="15.5" x14ac:dyDescent="0.35">
      <c r="A1" s="210" t="s">
        <v>612</v>
      </c>
      <c r="B1" s="210"/>
      <c r="C1" s="210"/>
      <c r="D1" s="210"/>
      <c r="E1" s="210"/>
      <c r="F1" s="210"/>
      <c r="G1" s="225"/>
      <c r="H1" s="225"/>
      <c r="I1" s="210"/>
      <c r="J1" s="210"/>
      <c r="K1" s="210"/>
      <c r="M1" s="92"/>
      <c r="N1" s="80"/>
    </row>
    <row r="2" spans="1:18" s="1" customFormat="1" ht="13" x14ac:dyDescent="0.3">
      <c r="A2" s="211" t="s">
        <v>99</v>
      </c>
      <c r="B2" s="211"/>
      <c r="C2" s="211"/>
      <c r="D2" s="211"/>
      <c r="E2" s="211"/>
      <c r="F2" s="211"/>
      <c r="G2" s="226"/>
      <c r="H2" s="226"/>
      <c r="I2" s="211"/>
      <c r="J2" s="211"/>
      <c r="K2" s="211"/>
      <c r="M2" s="92"/>
      <c r="N2" s="80"/>
    </row>
    <row r="3" spans="1:18" s="1" customFormat="1" ht="13" x14ac:dyDescent="0.3">
      <c r="A3" s="211"/>
      <c r="B3" s="211"/>
      <c r="C3" s="211"/>
      <c r="D3" s="211"/>
      <c r="E3" s="211"/>
      <c r="F3" s="211"/>
      <c r="G3" s="226"/>
      <c r="H3" s="226"/>
      <c r="I3" s="211"/>
      <c r="J3" s="211"/>
      <c r="K3" s="211"/>
      <c r="M3" s="92"/>
      <c r="N3" s="80"/>
    </row>
    <row r="4" spans="1:18" ht="13" x14ac:dyDescent="0.3">
      <c r="C4" s="2"/>
      <c r="E4" s="2"/>
      <c r="F4" s="44"/>
      <c r="G4" s="56"/>
      <c r="H4" s="56"/>
      <c r="I4" s="44"/>
      <c r="J4" s="44"/>
    </row>
    <row r="5" spans="1:18" ht="13.5" thickBot="1" x14ac:dyDescent="0.35">
      <c r="A5" s="4"/>
      <c r="B5" s="4"/>
      <c r="C5" s="4"/>
      <c r="D5" s="4"/>
      <c r="E5" s="4"/>
      <c r="F5" s="4"/>
      <c r="G5" s="57"/>
      <c r="H5" s="57"/>
      <c r="I5" s="4"/>
      <c r="J5" s="4"/>
      <c r="K5" s="5"/>
    </row>
    <row r="6" spans="1:18" s="123" customFormat="1" ht="35" thickBot="1" x14ac:dyDescent="0.3">
      <c r="A6" s="117" t="s">
        <v>100</v>
      </c>
      <c r="B6" s="118" t="s">
        <v>105</v>
      </c>
      <c r="C6" s="118" t="s">
        <v>106</v>
      </c>
      <c r="D6" s="119" t="s">
        <v>4</v>
      </c>
      <c r="E6" s="119" t="s">
        <v>5</v>
      </c>
      <c r="F6" s="118" t="s">
        <v>109</v>
      </c>
      <c r="G6" s="227" t="s">
        <v>107</v>
      </c>
      <c r="H6" s="228"/>
      <c r="I6" s="120" t="s">
        <v>110</v>
      </c>
      <c r="J6" s="120" t="s">
        <v>108</v>
      </c>
      <c r="K6" s="118" t="s">
        <v>8</v>
      </c>
      <c r="L6" s="91" t="s">
        <v>104</v>
      </c>
      <c r="M6" s="121" t="s">
        <v>608</v>
      </c>
      <c r="N6" s="119" t="s">
        <v>609</v>
      </c>
      <c r="O6" s="122" t="s">
        <v>611</v>
      </c>
      <c r="P6" s="123" t="s">
        <v>614</v>
      </c>
      <c r="Q6" s="131" t="s">
        <v>616</v>
      </c>
      <c r="R6" s="123" t="s">
        <v>617</v>
      </c>
    </row>
    <row r="7" spans="1:18" ht="26" x14ac:dyDescent="0.35">
      <c r="A7" s="33">
        <v>1</v>
      </c>
      <c r="B7" s="62">
        <v>1083027435</v>
      </c>
      <c r="C7" s="9">
        <v>43823</v>
      </c>
      <c r="D7" s="124" t="s">
        <v>89</v>
      </c>
      <c r="E7" s="15" t="s">
        <v>90</v>
      </c>
      <c r="F7" s="8">
        <f ca="1">DATEDIF(C7,TODAY(),"Y")</f>
        <v>4</v>
      </c>
      <c r="G7" s="9">
        <v>44189</v>
      </c>
      <c r="H7" s="9">
        <f ca="1">DATE(YEAR(G7)+I7,MONTH(G7),DAY(G7))</f>
        <v>45284</v>
      </c>
      <c r="I7" s="8">
        <f ca="1">DATEDIF(G7,TODAY(),"Y")</f>
        <v>3</v>
      </c>
      <c r="J7" s="8">
        <f ca="1">+I7*15</f>
        <v>45</v>
      </c>
      <c r="K7" s="14" t="str">
        <f t="shared" ref="K7:K20" ca="1" si="0">IF(I7&gt;=1,"VENCIDAS","----")</f>
        <v>VENCIDAS</v>
      </c>
      <c r="L7" s="83" t="s">
        <v>606</v>
      </c>
      <c r="M7" s="83" t="e">
        <f>+VLOOKUP(B7,#REF!,12,0)</f>
        <v>#REF!</v>
      </c>
      <c r="N7" s="83" t="e">
        <f>+VLOOKUP(B7,#REF!,13,0)</f>
        <v>#REF!</v>
      </c>
      <c r="O7" s="85" t="s">
        <v>613</v>
      </c>
      <c r="P7" s="93" t="s">
        <v>615</v>
      </c>
    </row>
    <row r="8" spans="1:18" ht="14.5" x14ac:dyDescent="0.35">
      <c r="A8" s="33">
        <v>2</v>
      </c>
      <c r="B8" s="62">
        <v>1082844090</v>
      </c>
      <c r="C8" s="9">
        <v>43853</v>
      </c>
      <c r="D8" s="124" t="s">
        <v>115</v>
      </c>
      <c r="E8" s="124" t="s">
        <v>538</v>
      </c>
      <c r="F8" s="8">
        <f t="shared" ref="F8:F20" ca="1" si="1">DATEDIF(C8,TODAY(),"Y")</f>
        <v>4</v>
      </c>
      <c r="G8" s="9">
        <v>44219</v>
      </c>
      <c r="H8" s="9">
        <f t="shared" ref="H8:H20" ca="1" si="2">DATE(YEAR(G8)+I8,MONTH(G8),DAY(G8))</f>
        <v>45314</v>
      </c>
      <c r="I8" s="8">
        <f t="shared" ref="I8:I21" ca="1" si="3">DATEDIF(G8,TODAY(),"Y")</f>
        <v>3</v>
      </c>
      <c r="J8" s="8">
        <f t="shared" ref="J8:J20" ca="1" si="4">+I8*15</f>
        <v>45</v>
      </c>
      <c r="K8" s="14" t="str">
        <f t="shared" ca="1" si="0"/>
        <v>VENCIDAS</v>
      </c>
      <c r="L8" s="11"/>
      <c r="M8" s="83" t="e">
        <f>+VLOOKUP(B8,#REF!,12,0)</f>
        <v>#REF!</v>
      </c>
      <c r="N8" s="83" t="e">
        <f>+VLOOKUP(B8,#REF!,13,0)</f>
        <v>#REF!</v>
      </c>
      <c r="O8" s="85"/>
    </row>
    <row r="9" spans="1:18" ht="14.5" x14ac:dyDescent="0.35">
      <c r="A9" s="33">
        <v>3</v>
      </c>
      <c r="B9" s="62">
        <v>1082927382</v>
      </c>
      <c r="C9" s="9">
        <v>44075</v>
      </c>
      <c r="D9" s="124" t="s">
        <v>124</v>
      </c>
      <c r="E9" s="124" t="s">
        <v>43</v>
      </c>
      <c r="F9" s="8">
        <f t="shared" ca="1" si="1"/>
        <v>3</v>
      </c>
      <c r="G9" s="9">
        <v>44075</v>
      </c>
      <c r="H9" s="9">
        <f t="shared" ca="1" si="2"/>
        <v>45170</v>
      </c>
      <c r="I9" s="8">
        <f t="shared" ca="1" si="3"/>
        <v>3</v>
      </c>
      <c r="J9" s="8">
        <f t="shared" ca="1" si="4"/>
        <v>45</v>
      </c>
      <c r="K9" s="14" t="str">
        <f t="shared" ca="1" si="0"/>
        <v>VENCIDAS</v>
      </c>
      <c r="L9" s="11"/>
      <c r="M9" s="83" t="e">
        <f>+VLOOKUP(B9,#REF!,12,0)</f>
        <v>#REF!</v>
      </c>
      <c r="N9" s="83" t="e">
        <f>+VLOOKUP(B9,#REF!,13,0)</f>
        <v>#REF!</v>
      </c>
      <c r="O9" s="85"/>
    </row>
    <row r="10" spans="1:18" ht="14.5" x14ac:dyDescent="0.35">
      <c r="A10" s="33">
        <v>4</v>
      </c>
      <c r="B10" s="62">
        <v>1082870510</v>
      </c>
      <c r="C10" s="9">
        <v>44075</v>
      </c>
      <c r="D10" s="124" t="s">
        <v>126</v>
      </c>
      <c r="E10" s="124" t="s">
        <v>544</v>
      </c>
      <c r="F10" s="8">
        <f t="shared" ca="1" si="1"/>
        <v>3</v>
      </c>
      <c r="G10" s="9">
        <v>44075</v>
      </c>
      <c r="H10" s="9">
        <f t="shared" ca="1" si="2"/>
        <v>45170</v>
      </c>
      <c r="I10" s="8">
        <f t="shared" ca="1" si="3"/>
        <v>3</v>
      </c>
      <c r="J10" s="8">
        <f t="shared" ca="1" si="4"/>
        <v>45</v>
      </c>
      <c r="K10" s="14" t="str">
        <f t="shared" ca="1" si="0"/>
        <v>VENCIDAS</v>
      </c>
      <c r="L10" s="11"/>
      <c r="M10" s="83" t="e">
        <f>+VLOOKUP(B10,#REF!,12,0)</f>
        <v>#REF!</v>
      </c>
      <c r="N10" s="83" t="e">
        <f>+VLOOKUP(B10,#REF!,13,0)</f>
        <v>#REF!</v>
      </c>
      <c r="O10" s="85"/>
    </row>
    <row r="11" spans="1:18" ht="14.5" x14ac:dyDescent="0.35">
      <c r="A11" s="33">
        <v>5</v>
      </c>
      <c r="B11" s="62">
        <v>1126904722</v>
      </c>
      <c r="C11" s="9">
        <v>44075</v>
      </c>
      <c r="D11" s="124" t="s">
        <v>129</v>
      </c>
      <c r="E11" s="124" t="s">
        <v>546</v>
      </c>
      <c r="F11" s="8">
        <f t="shared" ca="1" si="1"/>
        <v>3</v>
      </c>
      <c r="G11" s="9">
        <v>44075</v>
      </c>
      <c r="H11" s="9">
        <f t="shared" ca="1" si="2"/>
        <v>45170</v>
      </c>
      <c r="I11" s="8">
        <f t="shared" ca="1" si="3"/>
        <v>3</v>
      </c>
      <c r="J11" s="8">
        <f t="shared" ca="1" si="4"/>
        <v>45</v>
      </c>
      <c r="K11" s="14" t="str">
        <f t="shared" ca="1" si="0"/>
        <v>VENCIDAS</v>
      </c>
      <c r="L11" s="11"/>
      <c r="M11" s="83" t="e">
        <f>+VLOOKUP(B11,#REF!,12,0)</f>
        <v>#REF!</v>
      </c>
      <c r="N11" s="83" t="e">
        <f>+VLOOKUP(B11,#REF!,13,0)</f>
        <v>#REF!</v>
      </c>
      <c r="O11" s="85"/>
    </row>
    <row r="12" spans="1:18" ht="14.5" x14ac:dyDescent="0.35">
      <c r="A12" s="33">
        <v>6</v>
      </c>
      <c r="B12" s="62">
        <v>85476190</v>
      </c>
      <c r="C12" s="9">
        <v>44075</v>
      </c>
      <c r="D12" s="124" t="s">
        <v>139</v>
      </c>
      <c r="E12" s="124" t="s">
        <v>551</v>
      </c>
      <c r="F12" s="8">
        <f t="shared" ca="1" si="1"/>
        <v>3</v>
      </c>
      <c r="G12" s="9">
        <v>44075</v>
      </c>
      <c r="H12" s="9">
        <f t="shared" ca="1" si="2"/>
        <v>45170</v>
      </c>
      <c r="I12" s="8">
        <f t="shared" ca="1" si="3"/>
        <v>3</v>
      </c>
      <c r="J12" s="8">
        <f t="shared" ca="1" si="4"/>
        <v>45</v>
      </c>
      <c r="K12" s="14" t="str">
        <f t="shared" ca="1" si="0"/>
        <v>VENCIDAS</v>
      </c>
      <c r="L12" s="11"/>
      <c r="M12" s="83" t="e">
        <f>+VLOOKUP(B12,#REF!,12,0)</f>
        <v>#REF!</v>
      </c>
      <c r="N12" s="83" t="e">
        <f>+VLOOKUP(B12,#REF!,13,0)</f>
        <v>#REF!</v>
      </c>
      <c r="O12" s="85"/>
    </row>
    <row r="13" spans="1:18" ht="14.5" x14ac:dyDescent="0.35">
      <c r="A13" s="33">
        <v>7</v>
      </c>
      <c r="B13" s="62">
        <v>57467147</v>
      </c>
      <c r="C13" s="9">
        <v>44075</v>
      </c>
      <c r="D13" s="124" t="s">
        <v>141</v>
      </c>
      <c r="E13" s="124" t="s">
        <v>43</v>
      </c>
      <c r="F13" s="8">
        <f t="shared" ca="1" si="1"/>
        <v>3</v>
      </c>
      <c r="G13" s="9">
        <v>44075</v>
      </c>
      <c r="H13" s="9">
        <f t="shared" ca="1" si="2"/>
        <v>45170</v>
      </c>
      <c r="I13" s="8">
        <f t="shared" ca="1" si="3"/>
        <v>3</v>
      </c>
      <c r="J13" s="8">
        <f t="shared" ca="1" si="4"/>
        <v>45</v>
      </c>
      <c r="K13" s="14" t="str">
        <f t="shared" ca="1" si="0"/>
        <v>VENCIDAS</v>
      </c>
      <c r="L13" s="11"/>
      <c r="M13" s="83" t="e">
        <f>+VLOOKUP(B13,#REF!,12,0)</f>
        <v>#REF!</v>
      </c>
      <c r="N13" s="83" t="e">
        <f>+VLOOKUP(B13,#REF!,13,0)</f>
        <v>#REF!</v>
      </c>
      <c r="O13" s="85"/>
    </row>
    <row r="14" spans="1:18" ht="14.5" x14ac:dyDescent="0.35">
      <c r="A14" s="33">
        <v>8</v>
      </c>
      <c r="B14" s="62">
        <v>85155307</v>
      </c>
      <c r="C14" s="9">
        <v>44075</v>
      </c>
      <c r="D14" s="124" t="s">
        <v>143</v>
      </c>
      <c r="E14" s="124" t="s">
        <v>552</v>
      </c>
      <c r="F14" s="8">
        <f t="shared" ca="1" si="1"/>
        <v>3</v>
      </c>
      <c r="G14" s="9">
        <v>44075</v>
      </c>
      <c r="H14" s="9">
        <f t="shared" ca="1" si="2"/>
        <v>45170</v>
      </c>
      <c r="I14" s="8">
        <f t="shared" ca="1" si="3"/>
        <v>3</v>
      </c>
      <c r="J14" s="8">
        <f t="shared" ca="1" si="4"/>
        <v>45</v>
      </c>
      <c r="K14" s="14" t="str">
        <f t="shared" ca="1" si="0"/>
        <v>VENCIDAS</v>
      </c>
      <c r="L14" s="11"/>
      <c r="M14" s="83" t="e">
        <f>+VLOOKUP(B14,#REF!,12,0)</f>
        <v>#REF!</v>
      </c>
      <c r="N14" s="83" t="e">
        <f>+VLOOKUP(B14,#REF!,13,0)</f>
        <v>#REF!</v>
      </c>
      <c r="O14" s="85"/>
    </row>
    <row r="15" spans="1:18" ht="14.5" x14ac:dyDescent="0.35">
      <c r="A15" s="33">
        <v>9</v>
      </c>
      <c r="B15" s="62">
        <v>1124409328</v>
      </c>
      <c r="C15" s="9">
        <v>44075</v>
      </c>
      <c r="D15" s="124" t="s">
        <v>144</v>
      </c>
      <c r="E15" s="124" t="s">
        <v>539</v>
      </c>
      <c r="F15" s="8">
        <f t="shared" ca="1" si="1"/>
        <v>3</v>
      </c>
      <c r="G15" s="9">
        <v>44075</v>
      </c>
      <c r="H15" s="9">
        <f t="shared" ca="1" si="2"/>
        <v>45170</v>
      </c>
      <c r="I15" s="8">
        <f t="shared" ca="1" si="3"/>
        <v>3</v>
      </c>
      <c r="J15" s="8">
        <f t="shared" ca="1" si="4"/>
        <v>45</v>
      </c>
      <c r="K15" s="14" t="str">
        <f t="shared" ca="1" si="0"/>
        <v>VENCIDAS</v>
      </c>
      <c r="L15" s="11"/>
      <c r="M15" s="83" t="e">
        <f>+VLOOKUP(B15,#REF!,12,0)</f>
        <v>#REF!</v>
      </c>
      <c r="N15" s="83" t="e">
        <f>+VLOOKUP(B15,#REF!,13,0)</f>
        <v>#REF!</v>
      </c>
      <c r="O15" s="85"/>
    </row>
    <row r="16" spans="1:18" ht="14.5" x14ac:dyDescent="0.35">
      <c r="A16" s="33">
        <v>10</v>
      </c>
      <c r="B16" s="62">
        <v>1082953158</v>
      </c>
      <c r="C16" s="9">
        <v>44075</v>
      </c>
      <c r="D16" s="124" t="s">
        <v>146</v>
      </c>
      <c r="E16" s="124" t="s">
        <v>535</v>
      </c>
      <c r="F16" s="8">
        <f t="shared" ca="1" si="1"/>
        <v>3</v>
      </c>
      <c r="G16" s="9">
        <v>44075</v>
      </c>
      <c r="H16" s="9">
        <f t="shared" ca="1" si="2"/>
        <v>45170</v>
      </c>
      <c r="I16" s="8">
        <f t="shared" ca="1" si="3"/>
        <v>3</v>
      </c>
      <c r="J16" s="8">
        <f t="shared" ca="1" si="4"/>
        <v>45</v>
      </c>
      <c r="K16" s="14" t="str">
        <f t="shared" ca="1" si="0"/>
        <v>VENCIDAS</v>
      </c>
      <c r="L16" s="11"/>
      <c r="M16" s="83" t="e">
        <f>+VLOOKUP(B16,#REF!,12,0)</f>
        <v>#REF!</v>
      </c>
      <c r="N16" s="83" t="e">
        <f>+VLOOKUP(B16,#REF!,13,0)</f>
        <v>#REF!</v>
      </c>
      <c r="O16" s="85"/>
    </row>
    <row r="17" spans="1:15" ht="14.5" x14ac:dyDescent="0.35">
      <c r="A17" s="33">
        <v>11</v>
      </c>
      <c r="B17" s="62">
        <v>1082411228</v>
      </c>
      <c r="C17" s="9">
        <v>44075</v>
      </c>
      <c r="D17" s="124" t="s">
        <v>147</v>
      </c>
      <c r="E17" s="124" t="s">
        <v>554</v>
      </c>
      <c r="F17" s="8">
        <f t="shared" ca="1" si="1"/>
        <v>3</v>
      </c>
      <c r="G17" s="9">
        <v>44075</v>
      </c>
      <c r="H17" s="9">
        <f t="shared" ca="1" si="2"/>
        <v>45170</v>
      </c>
      <c r="I17" s="8">
        <f t="shared" ca="1" si="3"/>
        <v>3</v>
      </c>
      <c r="J17" s="8">
        <f t="shared" ca="1" si="4"/>
        <v>45</v>
      </c>
      <c r="K17" s="14" t="str">
        <f t="shared" ca="1" si="0"/>
        <v>VENCIDAS</v>
      </c>
      <c r="L17" s="11"/>
      <c r="M17" s="83" t="e">
        <f>+VLOOKUP(B17,#REF!,12,0)</f>
        <v>#REF!</v>
      </c>
      <c r="N17" s="83" t="e">
        <f>+VLOOKUP(B17,#REF!,13,0)</f>
        <v>#REF!</v>
      </c>
      <c r="O17" s="85"/>
    </row>
    <row r="18" spans="1:15" ht="14.5" x14ac:dyDescent="0.35">
      <c r="A18" s="33">
        <v>12</v>
      </c>
      <c r="B18" s="62">
        <v>1082857467</v>
      </c>
      <c r="C18" s="9">
        <v>44075</v>
      </c>
      <c r="D18" s="124" t="s">
        <v>150</v>
      </c>
      <c r="E18" s="124" t="s">
        <v>539</v>
      </c>
      <c r="F18" s="8">
        <f t="shared" ca="1" si="1"/>
        <v>3</v>
      </c>
      <c r="G18" s="9">
        <v>44075</v>
      </c>
      <c r="H18" s="9">
        <f t="shared" ca="1" si="2"/>
        <v>45170</v>
      </c>
      <c r="I18" s="8">
        <f t="shared" ca="1" si="3"/>
        <v>3</v>
      </c>
      <c r="J18" s="8">
        <f t="shared" ca="1" si="4"/>
        <v>45</v>
      </c>
      <c r="K18" s="14" t="str">
        <f t="shared" ca="1" si="0"/>
        <v>VENCIDAS</v>
      </c>
      <c r="L18" s="11"/>
      <c r="M18" s="83" t="e">
        <f>+VLOOKUP(B18,#REF!,12,0)</f>
        <v>#REF!</v>
      </c>
      <c r="N18" s="83" t="e">
        <f>+VLOOKUP(B18,#REF!,13,0)</f>
        <v>#REF!</v>
      </c>
      <c r="O18" s="85"/>
    </row>
    <row r="19" spans="1:15" ht="14.5" x14ac:dyDescent="0.35">
      <c r="A19" s="33">
        <v>13</v>
      </c>
      <c r="B19" s="62">
        <v>1082883009</v>
      </c>
      <c r="C19" s="9">
        <v>44075</v>
      </c>
      <c r="D19" s="124" t="s">
        <v>153</v>
      </c>
      <c r="E19" s="124" t="s">
        <v>552</v>
      </c>
      <c r="F19" s="8">
        <f t="shared" ca="1" si="1"/>
        <v>3</v>
      </c>
      <c r="G19" s="9">
        <v>44075</v>
      </c>
      <c r="H19" s="9">
        <f t="shared" ca="1" si="2"/>
        <v>45170</v>
      </c>
      <c r="I19" s="8">
        <f t="shared" ca="1" si="3"/>
        <v>3</v>
      </c>
      <c r="J19" s="8">
        <f t="shared" ca="1" si="4"/>
        <v>45</v>
      </c>
      <c r="K19" s="14" t="str">
        <f t="shared" ca="1" si="0"/>
        <v>VENCIDAS</v>
      </c>
      <c r="L19" s="11"/>
      <c r="M19" s="83" t="e">
        <f>+VLOOKUP(B19,#REF!,12,0)</f>
        <v>#REF!</v>
      </c>
      <c r="N19" s="83" t="e">
        <f>+VLOOKUP(B19,#REF!,13,0)</f>
        <v>#REF!</v>
      </c>
      <c r="O19" s="85"/>
    </row>
    <row r="20" spans="1:15" ht="14.5" x14ac:dyDescent="0.35">
      <c r="A20" s="33">
        <v>14</v>
      </c>
      <c r="B20" s="62">
        <v>1082847900</v>
      </c>
      <c r="C20" s="9">
        <v>44075</v>
      </c>
      <c r="D20" s="124" t="s">
        <v>154</v>
      </c>
      <c r="E20" s="124" t="s">
        <v>554</v>
      </c>
      <c r="F20" s="8">
        <f t="shared" ca="1" si="1"/>
        <v>3</v>
      </c>
      <c r="G20" s="9">
        <v>44075</v>
      </c>
      <c r="H20" s="9">
        <f t="shared" ca="1" si="2"/>
        <v>45170</v>
      </c>
      <c r="I20" s="8">
        <f t="shared" ca="1" si="3"/>
        <v>3</v>
      </c>
      <c r="J20" s="8">
        <f t="shared" ca="1" si="4"/>
        <v>45</v>
      </c>
      <c r="K20" s="14" t="str">
        <f t="shared" ca="1" si="0"/>
        <v>VENCIDAS</v>
      </c>
      <c r="L20" s="11"/>
      <c r="M20" s="83" t="e">
        <f>+VLOOKUP(B20,#REF!,12,0)</f>
        <v>#REF!</v>
      </c>
      <c r="N20" s="83" t="e">
        <f>+VLOOKUP(B20,#REF!,13,0)</f>
        <v>#REF!</v>
      </c>
      <c r="O20" s="85"/>
    </row>
    <row r="21" spans="1:15" ht="14.5" x14ac:dyDescent="0.35">
      <c r="A21" s="33">
        <v>15</v>
      </c>
      <c r="B21" s="62">
        <v>85448868</v>
      </c>
      <c r="C21" s="9">
        <v>44075</v>
      </c>
      <c r="D21" s="124" t="s">
        <v>160</v>
      </c>
      <c r="E21" s="124" t="s">
        <v>561</v>
      </c>
      <c r="F21" s="8">
        <f t="shared" ref="F21:F35" ca="1" si="5">DATEDIF(C21,TODAY(),"Y")</f>
        <v>3</v>
      </c>
      <c r="G21" s="9">
        <v>44075</v>
      </c>
      <c r="H21" s="9">
        <f t="shared" ref="H21:H35" ca="1" si="6">DATE(YEAR(G21)+I21,MONTH(G21),DAY(G21))</f>
        <v>45170</v>
      </c>
      <c r="I21" s="8">
        <f t="shared" ca="1" si="3"/>
        <v>3</v>
      </c>
      <c r="J21" s="8">
        <f t="shared" ref="J21:J35" ca="1" si="7">+I21*15</f>
        <v>45</v>
      </c>
      <c r="K21" s="14" t="str">
        <f t="shared" ref="K21:K35" ca="1" si="8">IF(I21&gt;=1,"VENCIDAS","----")</f>
        <v>VENCIDAS</v>
      </c>
      <c r="L21" s="11"/>
      <c r="M21" s="83" t="e">
        <f>+VLOOKUP(B21,#REF!,12,0)</f>
        <v>#REF!</v>
      </c>
      <c r="N21" s="83" t="e">
        <f>+VLOOKUP(B21,#REF!,13,0)</f>
        <v>#REF!</v>
      </c>
      <c r="O21" s="85"/>
    </row>
    <row r="22" spans="1:15" ht="14.5" x14ac:dyDescent="0.35">
      <c r="A22" s="33">
        <v>16</v>
      </c>
      <c r="B22" s="62">
        <v>26671625</v>
      </c>
      <c r="C22" s="9">
        <v>44075</v>
      </c>
      <c r="D22" s="124" t="s">
        <v>177</v>
      </c>
      <c r="E22" s="124" t="s">
        <v>539</v>
      </c>
      <c r="F22" s="8">
        <f t="shared" ca="1" si="5"/>
        <v>3</v>
      </c>
      <c r="G22" s="9">
        <v>44075</v>
      </c>
      <c r="H22" s="9">
        <f t="shared" ca="1" si="6"/>
        <v>45170</v>
      </c>
      <c r="I22" s="8">
        <f t="shared" ref="I22:I40" ca="1" si="9">DATEDIF(G22,TODAY(),"Y")</f>
        <v>3</v>
      </c>
      <c r="J22" s="8">
        <f t="shared" ca="1" si="7"/>
        <v>45</v>
      </c>
      <c r="K22" s="14" t="str">
        <f t="shared" ca="1" si="8"/>
        <v>VENCIDAS</v>
      </c>
      <c r="L22" s="11"/>
      <c r="M22" s="83" t="e">
        <f>+VLOOKUP(B22,#REF!,12,0)</f>
        <v>#REF!</v>
      </c>
      <c r="N22" s="83" t="e">
        <f>+VLOOKUP(B22,#REF!,13,0)</f>
        <v>#REF!</v>
      </c>
      <c r="O22" s="85"/>
    </row>
    <row r="23" spans="1:15" ht="14.5" x14ac:dyDescent="0.35">
      <c r="A23" s="33">
        <v>17</v>
      </c>
      <c r="B23" s="62">
        <v>7143811</v>
      </c>
      <c r="C23" s="9">
        <v>44075</v>
      </c>
      <c r="D23" s="124" t="s">
        <v>178</v>
      </c>
      <c r="E23" s="124" t="s">
        <v>552</v>
      </c>
      <c r="F23" s="8">
        <f t="shared" ca="1" si="5"/>
        <v>3</v>
      </c>
      <c r="G23" s="9">
        <v>44075</v>
      </c>
      <c r="H23" s="9">
        <f t="shared" ca="1" si="6"/>
        <v>45170</v>
      </c>
      <c r="I23" s="8">
        <f t="shared" ca="1" si="9"/>
        <v>3</v>
      </c>
      <c r="J23" s="8">
        <f t="shared" ca="1" si="7"/>
        <v>45</v>
      </c>
      <c r="K23" s="14" t="str">
        <f t="shared" ca="1" si="8"/>
        <v>VENCIDAS</v>
      </c>
      <c r="L23" s="11"/>
      <c r="M23" s="83" t="e">
        <f>+VLOOKUP(B23,#REF!,12,0)</f>
        <v>#REF!</v>
      </c>
      <c r="N23" s="83" t="e">
        <f>+VLOOKUP(B23,#REF!,13,0)</f>
        <v>#REF!</v>
      </c>
      <c r="O23" s="85"/>
    </row>
    <row r="24" spans="1:15" ht="14.5" x14ac:dyDescent="0.35">
      <c r="A24" s="33">
        <v>18</v>
      </c>
      <c r="B24" s="62">
        <v>1007096790</v>
      </c>
      <c r="C24" s="9">
        <v>44075</v>
      </c>
      <c r="D24" s="124" t="s">
        <v>182</v>
      </c>
      <c r="E24" s="124" t="s">
        <v>552</v>
      </c>
      <c r="F24" s="8">
        <f t="shared" ca="1" si="5"/>
        <v>3</v>
      </c>
      <c r="G24" s="9">
        <v>44075</v>
      </c>
      <c r="H24" s="9">
        <f t="shared" ca="1" si="6"/>
        <v>45170</v>
      </c>
      <c r="I24" s="8">
        <f t="shared" ca="1" si="9"/>
        <v>3</v>
      </c>
      <c r="J24" s="8">
        <f t="shared" ca="1" si="7"/>
        <v>45</v>
      </c>
      <c r="K24" s="14" t="str">
        <f t="shared" ca="1" si="8"/>
        <v>VENCIDAS</v>
      </c>
      <c r="L24" s="11"/>
      <c r="M24" s="83" t="e">
        <f>+VLOOKUP(B24,#REF!,12,0)</f>
        <v>#REF!</v>
      </c>
      <c r="N24" s="83" t="e">
        <f>+VLOOKUP(B24,#REF!,13,0)</f>
        <v>#REF!</v>
      </c>
      <c r="O24" s="85"/>
    </row>
    <row r="25" spans="1:15" ht="14.5" x14ac:dyDescent="0.35">
      <c r="A25" s="33">
        <v>19</v>
      </c>
      <c r="B25" s="62">
        <v>57292781</v>
      </c>
      <c r="C25" s="9">
        <v>44075</v>
      </c>
      <c r="D25" s="124" t="s">
        <v>189</v>
      </c>
      <c r="E25" s="124" t="s">
        <v>43</v>
      </c>
      <c r="F25" s="8">
        <f t="shared" ca="1" si="5"/>
        <v>3</v>
      </c>
      <c r="G25" s="9">
        <v>44075</v>
      </c>
      <c r="H25" s="9">
        <f t="shared" ca="1" si="6"/>
        <v>45170</v>
      </c>
      <c r="I25" s="8">
        <f t="shared" ca="1" si="9"/>
        <v>3</v>
      </c>
      <c r="J25" s="8">
        <f t="shared" ca="1" si="7"/>
        <v>45</v>
      </c>
      <c r="K25" s="14" t="str">
        <f t="shared" ca="1" si="8"/>
        <v>VENCIDAS</v>
      </c>
      <c r="L25" s="11"/>
      <c r="M25" s="83" t="e">
        <f>+VLOOKUP(B25,#REF!,12,0)</f>
        <v>#REF!</v>
      </c>
      <c r="N25" s="83" t="e">
        <f>+VLOOKUP(B25,#REF!,13,0)</f>
        <v>#REF!</v>
      </c>
      <c r="O25" s="85"/>
    </row>
    <row r="26" spans="1:15" ht="14.5" x14ac:dyDescent="0.35">
      <c r="A26" s="33">
        <v>20</v>
      </c>
      <c r="B26" s="62">
        <v>19595651</v>
      </c>
      <c r="C26" s="9">
        <v>44075</v>
      </c>
      <c r="D26" s="124" t="s">
        <v>190</v>
      </c>
      <c r="E26" s="124" t="s">
        <v>43</v>
      </c>
      <c r="F26" s="8">
        <f t="shared" ca="1" si="5"/>
        <v>3</v>
      </c>
      <c r="G26" s="9">
        <v>44075</v>
      </c>
      <c r="H26" s="9">
        <f t="shared" ca="1" si="6"/>
        <v>45170</v>
      </c>
      <c r="I26" s="8">
        <f t="shared" ca="1" si="9"/>
        <v>3</v>
      </c>
      <c r="J26" s="8">
        <f t="shared" ca="1" si="7"/>
        <v>45</v>
      </c>
      <c r="K26" s="14" t="str">
        <f t="shared" ca="1" si="8"/>
        <v>VENCIDAS</v>
      </c>
      <c r="L26" s="11"/>
      <c r="M26" s="83" t="e">
        <f>+VLOOKUP(B26,#REF!,12,0)</f>
        <v>#REF!</v>
      </c>
      <c r="N26" s="83" t="e">
        <f>+VLOOKUP(B26,#REF!,13,0)</f>
        <v>#REF!</v>
      </c>
      <c r="O26" s="85"/>
    </row>
    <row r="27" spans="1:15" ht="14.5" x14ac:dyDescent="0.35">
      <c r="A27" s="33">
        <v>21</v>
      </c>
      <c r="B27" s="62">
        <v>7597276</v>
      </c>
      <c r="C27" s="9">
        <v>44075</v>
      </c>
      <c r="D27" s="124" t="s">
        <v>191</v>
      </c>
      <c r="E27" s="124" t="s">
        <v>568</v>
      </c>
      <c r="F27" s="8">
        <f t="shared" ca="1" si="5"/>
        <v>3</v>
      </c>
      <c r="G27" s="9">
        <v>44075</v>
      </c>
      <c r="H27" s="9">
        <f t="shared" ca="1" si="6"/>
        <v>45170</v>
      </c>
      <c r="I27" s="8">
        <f t="shared" ca="1" si="9"/>
        <v>3</v>
      </c>
      <c r="J27" s="8">
        <f t="shared" ca="1" si="7"/>
        <v>45</v>
      </c>
      <c r="K27" s="14" t="str">
        <f t="shared" ca="1" si="8"/>
        <v>VENCIDAS</v>
      </c>
      <c r="L27" s="11"/>
      <c r="M27" s="83" t="e">
        <f>+VLOOKUP(B27,#REF!,12,0)</f>
        <v>#REF!</v>
      </c>
      <c r="N27" s="83" t="e">
        <f>+VLOOKUP(B27,#REF!,13,0)</f>
        <v>#REF!</v>
      </c>
      <c r="O27" s="85"/>
    </row>
    <row r="28" spans="1:15" ht="14.5" x14ac:dyDescent="0.35">
      <c r="A28" s="33">
        <v>22</v>
      </c>
      <c r="B28" s="62">
        <v>12553990</v>
      </c>
      <c r="C28" s="9">
        <v>44075</v>
      </c>
      <c r="D28" s="124" t="s">
        <v>194</v>
      </c>
      <c r="E28" s="124" t="s">
        <v>552</v>
      </c>
      <c r="F28" s="8">
        <f t="shared" ca="1" si="5"/>
        <v>3</v>
      </c>
      <c r="G28" s="9">
        <v>44075</v>
      </c>
      <c r="H28" s="9">
        <f t="shared" ca="1" si="6"/>
        <v>45170</v>
      </c>
      <c r="I28" s="8">
        <f t="shared" ca="1" si="9"/>
        <v>3</v>
      </c>
      <c r="J28" s="8">
        <f t="shared" ca="1" si="7"/>
        <v>45</v>
      </c>
      <c r="K28" s="14" t="str">
        <f t="shared" ca="1" si="8"/>
        <v>VENCIDAS</v>
      </c>
      <c r="L28" s="11"/>
      <c r="M28" s="83" t="e">
        <f>+VLOOKUP(B28,#REF!,12,0)</f>
        <v>#REF!</v>
      </c>
      <c r="N28" s="83" t="e">
        <f>+VLOOKUP(B28,#REF!,13,0)</f>
        <v>#REF!</v>
      </c>
      <c r="O28" s="85"/>
    </row>
    <row r="29" spans="1:15" ht="14.5" x14ac:dyDescent="0.35">
      <c r="A29" s="33">
        <v>23</v>
      </c>
      <c r="B29" s="62">
        <v>1082982165</v>
      </c>
      <c r="C29" s="9">
        <v>44075</v>
      </c>
      <c r="D29" s="124" t="s">
        <v>195</v>
      </c>
      <c r="E29" s="124" t="s">
        <v>554</v>
      </c>
      <c r="F29" s="8">
        <f t="shared" ca="1" si="5"/>
        <v>3</v>
      </c>
      <c r="G29" s="9">
        <v>44075</v>
      </c>
      <c r="H29" s="9">
        <f t="shared" ca="1" si="6"/>
        <v>45170</v>
      </c>
      <c r="I29" s="8">
        <f t="shared" ca="1" si="9"/>
        <v>3</v>
      </c>
      <c r="J29" s="8">
        <f t="shared" ca="1" si="7"/>
        <v>45</v>
      </c>
      <c r="K29" s="14" t="str">
        <f t="shared" ca="1" si="8"/>
        <v>VENCIDAS</v>
      </c>
      <c r="L29" s="11"/>
      <c r="M29" s="83" t="e">
        <f>+VLOOKUP(B29,#REF!,12,0)</f>
        <v>#REF!</v>
      </c>
      <c r="N29" s="83" t="e">
        <f>+VLOOKUP(B29,#REF!,13,0)</f>
        <v>#REF!</v>
      </c>
      <c r="O29" s="85"/>
    </row>
    <row r="30" spans="1:15" ht="14.5" x14ac:dyDescent="0.35">
      <c r="A30" s="33">
        <v>24</v>
      </c>
      <c r="B30" s="62">
        <v>85472239</v>
      </c>
      <c r="C30" s="9">
        <v>44075</v>
      </c>
      <c r="D30" s="124" t="s">
        <v>196</v>
      </c>
      <c r="E30" s="124" t="s">
        <v>554</v>
      </c>
      <c r="F30" s="8">
        <f t="shared" ca="1" si="5"/>
        <v>3</v>
      </c>
      <c r="G30" s="9">
        <v>44075</v>
      </c>
      <c r="H30" s="9">
        <f t="shared" ca="1" si="6"/>
        <v>45170</v>
      </c>
      <c r="I30" s="8">
        <f t="shared" ca="1" si="9"/>
        <v>3</v>
      </c>
      <c r="J30" s="8">
        <f t="shared" ca="1" si="7"/>
        <v>45</v>
      </c>
      <c r="K30" s="14" t="str">
        <f t="shared" ca="1" si="8"/>
        <v>VENCIDAS</v>
      </c>
      <c r="L30" s="11"/>
      <c r="M30" s="83" t="e">
        <f>+VLOOKUP(B30,#REF!,12,0)</f>
        <v>#REF!</v>
      </c>
      <c r="N30" s="83" t="e">
        <f>+VLOOKUP(B30,#REF!,13,0)</f>
        <v>#REF!</v>
      </c>
      <c r="O30" s="85"/>
    </row>
    <row r="31" spans="1:15" ht="14.5" x14ac:dyDescent="0.35">
      <c r="A31" s="33">
        <v>25</v>
      </c>
      <c r="B31" s="62">
        <v>85476914</v>
      </c>
      <c r="C31" s="9">
        <v>44075</v>
      </c>
      <c r="D31" s="124" t="s">
        <v>199</v>
      </c>
      <c r="E31" s="124" t="s">
        <v>552</v>
      </c>
      <c r="F31" s="8">
        <f t="shared" ca="1" si="5"/>
        <v>3</v>
      </c>
      <c r="G31" s="9">
        <v>44075</v>
      </c>
      <c r="H31" s="9">
        <f t="shared" ca="1" si="6"/>
        <v>45170</v>
      </c>
      <c r="I31" s="8">
        <f t="shared" ca="1" si="9"/>
        <v>3</v>
      </c>
      <c r="J31" s="8">
        <f t="shared" ca="1" si="7"/>
        <v>45</v>
      </c>
      <c r="K31" s="14" t="str">
        <f t="shared" ca="1" si="8"/>
        <v>VENCIDAS</v>
      </c>
      <c r="L31" s="11"/>
      <c r="M31" s="83" t="e">
        <f>+VLOOKUP(B31,#REF!,12,0)</f>
        <v>#REF!</v>
      </c>
      <c r="N31" s="83" t="e">
        <f>+VLOOKUP(B31,#REF!,13,0)</f>
        <v>#REF!</v>
      </c>
      <c r="O31" s="85"/>
    </row>
    <row r="32" spans="1:15" ht="14.5" x14ac:dyDescent="0.35">
      <c r="A32" s="33">
        <v>26</v>
      </c>
      <c r="B32" s="62">
        <v>36667460</v>
      </c>
      <c r="C32" s="9">
        <v>44075</v>
      </c>
      <c r="D32" s="124" t="s">
        <v>200</v>
      </c>
      <c r="E32" s="124" t="s">
        <v>43</v>
      </c>
      <c r="F32" s="8">
        <f t="shared" ca="1" si="5"/>
        <v>3</v>
      </c>
      <c r="G32" s="9">
        <v>44075</v>
      </c>
      <c r="H32" s="9">
        <f t="shared" ca="1" si="6"/>
        <v>45170</v>
      </c>
      <c r="I32" s="8">
        <f t="shared" ca="1" si="9"/>
        <v>3</v>
      </c>
      <c r="J32" s="8">
        <f t="shared" ca="1" si="7"/>
        <v>45</v>
      </c>
      <c r="K32" s="14" t="str">
        <f t="shared" ca="1" si="8"/>
        <v>VENCIDAS</v>
      </c>
      <c r="L32" s="11"/>
      <c r="M32" s="83" t="e">
        <f>+VLOOKUP(B32,#REF!,12,0)</f>
        <v>#REF!</v>
      </c>
      <c r="N32" s="83" t="e">
        <f>+VLOOKUP(B32,#REF!,13,0)</f>
        <v>#REF!</v>
      </c>
      <c r="O32" s="85"/>
    </row>
    <row r="33" spans="1:15" ht="14.5" x14ac:dyDescent="0.35">
      <c r="A33" s="33">
        <v>27</v>
      </c>
      <c r="B33" s="62">
        <v>1004352856</v>
      </c>
      <c r="C33" s="9">
        <v>44075</v>
      </c>
      <c r="D33" s="124" t="s">
        <v>203</v>
      </c>
      <c r="E33" s="124" t="s">
        <v>554</v>
      </c>
      <c r="F33" s="8">
        <f t="shared" ca="1" si="5"/>
        <v>3</v>
      </c>
      <c r="G33" s="9">
        <v>44075</v>
      </c>
      <c r="H33" s="9">
        <f t="shared" ca="1" si="6"/>
        <v>45170</v>
      </c>
      <c r="I33" s="8">
        <f t="shared" ca="1" si="9"/>
        <v>3</v>
      </c>
      <c r="J33" s="8">
        <f t="shared" ca="1" si="7"/>
        <v>45</v>
      </c>
      <c r="K33" s="14" t="str">
        <f t="shared" ca="1" si="8"/>
        <v>VENCIDAS</v>
      </c>
      <c r="L33" s="11"/>
      <c r="M33" s="83" t="e">
        <f>+VLOOKUP(B33,#REF!,12,0)</f>
        <v>#REF!</v>
      </c>
      <c r="N33" s="83" t="e">
        <f>+VLOOKUP(B33,#REF!,13,0)</f>
        <v>#REF!</v>
      </c>
      <c r="O33" s="85"/>
    </row>
    <row r="34" spans="1:15" ht="14.5" x14ac:dyDescent="0.35">
      <c r="A34" s="33">
        <v>28</v>
      </c>
      <c r="B34" s="62">
        <v>1082954851</v>
      </c>
      <c r="C34" s="9">
        <v>44075</v>
      </c>
      <c r="D34" s="124" t="s">
        <v>207</v>
      </c>
      <c r="E34" s="124" t="s">
        <v>570</v>
      </c>
      <c r="F34" s="8">
        <f t="shared" ca="1" si="5"/>
        <v>3</v>
      </c>
      <c r="G34" s="9">
        <v>44075</v>
      </c>
      <c r="H34" s="9">
        <f t="shared" ca="1" si="6"/>
        <v>45170</v>
      </c>
      <c r="I34" s="8">
        <f t="shared" ca="1" si="9"/>
        <v>3</v>
      </c>
      <c r="J34" s="8">
        <f t="shared" ca="1" si="7"/>
        <v>45</v>
      </c>
      <c r="K34" s="14" t="str">
        <f t="shared" ca="1" si="8"/>
        <v>VENCIDAS</v>
      </c>
      <c r="L34" s="11"/>
      <c r="M34" s="83" t="e">
        <f>+VLOOKUP(B34,#REF!,12,0)</f>
        <v>#REF!</v>
      </c>
      <c r="N34" s="83" t="e">
        <f>+VLOOKUP(B34,#REF!,13,0)</f>
        <v>#REF!</v>
      </c>
      <c r="O34" s="85"/>
    </row>
    <row r="35" spans="1:15" ht="14.5" x14ac:dyDescent="0.35">
      <c r="A35" s="33">
        <v>29</v>
      </c>
      <c r="B35" s="62">
        <v>12548841</v>
      </c>
      <c r="C35" s="9">
        <v>44075</v>
      </c>
      <c r="D35" s="124" t="s">
        <v>222</v>
      </c>
      <c r="E35" s="124" t="s">
        <v>574</v>
      </c>
      <c r="F35" s="8">
        <f t="shared" ca="1" si="5"/>
        <v>3</v>
      </c>
      <c r="G35" s="9">
        <v>44075</v>
      </c>
      <c r="H35" s="9">
        <f t="shared" ca="1" si="6"/>
        <v>45170</v>
      </c>
      <c r="I35" s="8">
        <f t="shared" ca="1" si="9"/>
        <v>3</v>
      </c>
      <c r="J35" s="8">
        <f t="shared" ca="1" si="7"/>
        <v>45</v>
      </c>
      <c r="K35" s="14" t="str">
        <f t="shared" ca="1" si="8"/>
        <v>VENCIDAS</v>
      </c>
      <c r="L35" s="11"/>
      <c r="M35" s="83" t="e">
        <f>+VLOOKUP(B35,#REF!,12,0)</f>
        <v>#REF!</v>
      </c>
      <c r="N35" s="83" t="e">
        <f>+VLOOKUP(B35,#REF!,13,0)</f>
        <v>#REF!</v>
      </c>
      <c r="O35" s="85"/>
    </row>
    <row r="36" spans="1:15" ht="14.5" x14ac:dyDescent="0.35">
      <c r="A36" s="33">
        <v>30</v>
      </c>
      <c r="B36" s="62">
        <v>91421546</v>
      </c>
      <c r="C36" s="9">
        <v>44075</v>
      </c>
      <c r="D36" s="124" t="s">
        <v>226</v>
      </c>
      <c r="E36" s="124" t="s">
        <v>552</v>
      </c>
      <c r="F36" s="8">
        <f t="shared" ref="F36:F57" ca="1" si="10">DATEDIF(C36,TODAY(),"Y")</f>
        <v>3</v>
      </c>
      <c r="G36" s="9">
        <v>44075</v>
      </c>
      <c r="H36" s="9">
        <f t="shared" ref="H36:H57" ca="1" si="11">DATE(YEAR(G36)+I36,MONTH(G36),DAY(G36))</f>
        <v>45170</v>
      </c>
      <c r="I36" s="8">
        <f t="shared" ca="1" si="9"/>
        <v>3</v>
      </c>
      <c r="J36" s="8">
        <f t="shared" ref="J36:J57" ca="1" si="12">+I36*15</f>
        <v>45</v>
      </c>
      <c r="K36" s="14" t="str">
        <f t="shared" ref="K36:K57" ca="1" si="13">IF(I36&gt;=1,"VENCIDAS","----")</f>
        <v>VENCIDAS</v>
      </c>
      <c r="L36" s="11"/>
      <c r="M36" s="83" t="e">
        <f>+VLOOKUP(B36,#REF!,12,0)</f>
        <v>#REF!</v>
      </c>
      <c r="N36" s="83" t="e">
        <f>+VLOOKUP(B36,#REF!,13,0)</f>
        <v>#REF!</v>
      </c>
      <c r="O36" s="85"/>
    </row>
    <row r="37" spans="1:15" ht="14.5" x14ac:dyDescent="0.35">
      <c r="A37" s="33">
        <v>31</v>
      </c>
      <c r="B37" s="62">
        <v>1004382692</v>
      </c>
      <c r="C37" s="9">
        <v>44075</v>
      </c>
      <c r="D37" s="124" t="s">
        <v>232</v>
      </c>
      <c r="E37" s="124" t="s">
        <v>43</v>
      </c>
      <c r="F37" s="8">
        <f t="shared" ca="1" si="10"/>
        <v>3</v>
      </c>
      <c r="G37" s="9">
        <v>44075</v>
      </c>
      <c r="H37" s="9">
        <f t="shared" ca="1" si="11"/>
        <v>45170</v>
      </c>
      <c r="I37" s="8">
        <f t="shared" ca="1" si="9"/>
        <v>3</v>
      </c>
      <c r="J37" s="8">
        <f t="shared" ca="1" si="12"/>
        <v>45</v>
      </c>
      <c r="K37" s="14" t="str">
        <f t="shared" ca="1" si="13"/>
        <v>VENCIDAS</v>
      </c>
      <c r="L37" s="11"/>
      <c r="M37" s="83" t="e">
        <f>+VLOOKUP(B37,#REF!,12,0)</f>
        <v>#REF!</v>
      </c>
      <c r="N37" s="83" t="e">
        <f>+VLOOKUP(B37,#REF!,13,0)</f>
        <v>#REF!</v>
      </c>
      <c r="O37" s="85"/>
    </row>
    <row r="38" spans="1:15" ht="14.5" x14ac:dyDescent="0.35">
      <c r="A38" s="33">
        <v>32</v>
      </c>
      <c r="B38" s="62">
        <v>1082964228</v>
      </c>
      <c r="C38" s="9">
        <v>44075</v>
      </c>
      <c r="D38" s="124" t="s">
        <v>234</v>
      </c>
      <c r="E38" s="124" t="s">
        <v>539</v>
      </c>
      <c r="F38" s="8">
        <f t="shared" ca="1" si="10"/>
        <v>3</v>
      </c>
      <c r="G38" s="9">
        <v>44075</v>
      </c>
      <c r="H38" s="9">
        <f t="shared" ca="1" si="11"/>
        <v>45170</v>
      </c>
      <c r="I38" s="8">
        <f t="shared" ca="1" si="9"/>
        <v>3</v>
      </c>
      <c r="J38" s="8">
        <f t="shared" ca="1" si="12"/>
        <v>45</v>
      </c>
      <c r="K38" s="14" t="str">
        <f t="shared" ca="1" si="13"/>
        <v>VENCIDAS</v>
      </c>
      <c r="L38" s="11"/>
      <c r="M38" s="83" t="e">
        <f>+VLOOKUP(B38,#REF!,12,0)</f>
        <v>#REF!</v>
      </c>
      <c r="N38" s="83" t="e">
        <f>+VLOOKUP(B38,#REF!,13,0)</f>
        <v>#REF!</v>
      </c>
      <c r="O38" s="85"/>
    </row>
    <row r="39" spans="1:15" ht="14.5" x14ac:dyDescent="0.35">
      <c r="A39" s="33">
        <v>33</v>
      </c>
      <c r="B39" s="62">
        <v>85152170</v>
      </c>
      <c r="C39" s="9">
        <v>44075</v>
      </c>
      <c r="D39" s="124" t="s">
        <v>238</v>
      </c>
      <c r="E39" s="124" t="s">
        <v>570</v>
      </c>
      <c r="F39" s="8">
        <f t="shared" ca="1" si="10"/>
        <v>3</v>
      </c>
      <c r="G39" s="9">
        <v>44075</v>
      </c>
      <c r="H39" s="9">
        <f t="shared" ca="1" si="11"/>
        <v>45170</v>
      </c>
      <c r="I39" s="8">
        <f t="shared" ca="1" si="9"/>
        <v>3</v>
      </c>
      <c r="J39" s="8">
        <f t="shared" ca="1" si="12"/>
        <v>45</v>
      </c>
      <c r="K39" s="14" t="str">
        <f t="shared" ca="1" si="13"/>
        <v>VENCIDAS</v>
      </c>
      <c r="L39" s="11"/>
      <c r="M39" s="83" t="e">
        <f>+VLOOKUP(B39,#REF!,12,0)</f>
        <v>#REF!</v>
      </c>
      <c r="N39" s="83" t="e">
        <f>+VLOOKUP(B39,#REF!,13,0)</f>
        <v>#REF!</v>
      </c>
      <c r="O39" s="85"/>
    </row>
    <row r="40" spans="1:15" ht="14.5" x14ac:dyDescent="0.35">
      <c r="A40" s="33">
        <v>34</v>
      </c>
      <c r="B40" s="62">
        <v>7141141</v>
      </c>
      <c r="C40" s="9">
        <v>44075</v>
      </c>
      <c r="D40" s="124" t="s">
        <v>239</v>
      </c>
      <c r="E40" s="124" t="s">
        <v>575</v>
      </c>
      <c r="F40" s="8">
        <f t="shared" ca="1" si="10"/>
        <v>3</v>
      </c>
      <c r="G40" s="9">
        <v>44075</v>
      </c>
      <c r="H40" s="9">
        <f t="shared" ca="1" si="11"/>
        <v>45170</v>
      </c>
      <c r="I40" s="8">
        <f t="shared" ca="1" si="9"/>
        <v>3</v>
      </c>
      <c r="J40" s="8">
        <f t="shared" ca="1" si="12"/>
        <v>45</v>
      </c>
      <c r="K40" s="14" t="str">
        <f t="shared" ca="1" si="13"/>
        <v>VENCIDAS</v>
      </c>
      <c r="L40" s="11"/>
      <c r="M40" s="83" t="e">
        <f>+VLOOKUP(B40,#REF!,12,0)</f>
        <v>#REF!</v>
      </c>
      <c r="N40" s="83" t="e">
        <f>+VLOOKUP(B40,#REF!,13,0)</f>
        <v>#REF!</v>
      </c>
      <c r="O40" s="85"/>
    </row>
    <row r="41" spans="1:15" ht="14.5" x14ac:dyDescent="0.35">
      <c r="A41" s="33">
        <v>35</v>
      </c>
      <c r="B41" s="62">
        <v>1082929412</v>
      </c>
      <c r="C41" s="9">
        <v>44075</v>
      </c>
      <c r="D41" s="124" t="s">
        <v>240</v>
      </c>
      <c r="E41" s="124" t="s">
        <v>43</v>
      </c>
      <c r="F41" s="8">
        <f t="shared" ca="1" si="10"/>
        <v>3</v>
      </c>
      <c r="G41" s="9">
        <v>44075</v>
      </c>
      <c r="H41" s="9">
        <f t="shared" ca="1" si="11"/>
        <v>45170</v>
      </c>
      <c r="I41" s="8">
        <f t="shared" ref="I41:I61" ca="1" si="14">DATEDIF(G41,TODAY(),"Y")</f>
        <v>3</v>
      </c>
      <c r="J41" s="8">
        <f t="shared" ca="1" si="12"/>
        <v>45</v>
      </c>
      <c r="K41" s="14" t="str">
        <f t="shared" ca="1" si="13"/>
        <v>VENCIDAS</v>
      </c>
      <c r="L41" s="11"/>
      <c r="M41" s="83" t="e">
        <f>+VLOOKUP(B41,#REF!,12,0)</f>
        <v>#REF!</v>
      </c>
      <c r="N41" s="83" t="e">
        <f>+VLOOKUP(B41,#REF!,13,0)</f>
        <v>#REF!</v>
      </c>
      <c r="O41" s="85"/>
    </row>
    <row r="42" spans="1:15" ht="14.5" x14ac:dyDescent="0.35">
      <c r="A42" s="33">
        <v>36</v>
      </c>
      <c r="B42" s="62">
        <v>84458865</v>
      </c>
      <c r="C42" s="9">
        <v>44075</v>
      </c>
      <c r="D42" s="124" t="s">
        <v>244</v>
      </c>
      <c r="E42" s="124" t="s">
        <v>544</v>
      </c>
      <c r="F42" s="8">
        <f t="shared" ca="1" si="10"/>
        <v>3</v>
      </c>
      <c r="G42" s="9">
        <v>44075</v>
      </c>
      <c r="H42" s="9">
        <f t="shared" ca="1" si="11"/>
        <v>45170</v>
      </c>
      <c r="I42" s="8">
        <f t="shared" ca="1" si="14"/>
        <v>3</v>
      </c>
      <c r="J42" s="8">
        <f t="shared" ca="1" si="12"/>
        <v>45</v>
      </c>
      <c r="K42" s="14" t="str">
        <f t="shared" ca="1" si="13"/>
        <v>VENCIDAS</v>
      </c>
      <c r="L42" s="11"/>
      <c r="M42" s="83" t="e">
        <f>+VLOOKUP(B42,#REF!,12,0)</f>
        <v>#REF!</v>
      </c>
      <c r="N42" s="83" t="e">
        <f>+VLOOKUP(B42,#REF!,13,0)</f>
        <v>#REF!</v>
      </c>
      <c r="O42" s="85"/>
    </row>
    <row r="43" spans="1:15" ht="14.5" x14ac:dyDescent="0.35">
      <c r="A43" s="33">
        <v>37</v>
      </c>
      <c r="B43" s="62">
        <v>7628640</v>
      </c>
      <c r="C43" s="9">
        <v>44075</v>
      </c>
      <c r="D43" s="124" t="s">
        <v>245</v>
      </c>
      <c r="E43" s="124" t="s">
        <v>544</v>
      </c>
      <c r="F43" s="8">
        <f t="shared" ca="1" si="10"/>
        <v>3</v>
      </c>
      <c r="G43" s="9">
        <v>44075</v>
      </c>
      <c r="H43" s="9">
        <f t="shared" ca="1" si="11"/>
        <v>45170</v>
      </c>
      <c r="I43" s="8">
        <f t="shared" ca="1" si="14"/>
        <v>3</v>
      </c>
      <c r="J43" s="8">
        <f t="shared" ca="1" si="12"/>
        <v>45</v>
      </c>
      <c r="K43" s="14" t="str">
        <f t="shared" ca="1" si="13"/>
        <v>VENCIDAS</v>
      </c>
      <c r="L43" s="11"/>
      <c r="M43" s="83" t="e">
        <f>+VLOOKUP(B43,#REF!,12,0)</f>
        <v>#REF!</v>
      </c>
      <c r="N43" s="83" t="e">
        <f>+VLOOKUP(B43,#REF!,13,0)</f>
        <v>#REF!</v>
      </c>
      <c r="O43" s="85"/>
    </row>
    <row r="44" spans="1:15" ht="14.5" x14ac:dyDescent="0.35">
      <c r="A44" s="33">
        <v>38</v>
      </c>
      <c r="B44" s="62">
        <v>1082881171</v>
      </c>
      <c r="C44" s="9">
        <v>44075</v>
      </c>
      <c r="D44" s="124" t="s">
        <v>246</v>
      </c>
      <c r="E44" s="124" t="s">
        <v>554</v>
      </c>
      <c r="F44" s="8">
        <f t="shared" ca="1" si="10"/>
        <v>3</v>
      </c>
      <c r="G44" s="9">
        <v>44075</v>
      </c>
      <c r="H44" s="9">
        <f t="shared" ca="1" si="11"/>
        <v>45170</v>
      </c>
      <c r="I44" s="8">
        <f t="shared" ca="1" si="14"/>
        <v>3</v>
      </c>
      <c r="J44" s="8">
        <f t="shared" ca="1" si="12"/>
        <v>45</v>
      </c>
      <c r="K44" s="14" t="str">
        <f t="shared" ca="1" si="13"/>
        <v>VENCIDAS</v>
      </c>
      <c r="L44" s="11"/>
      <c r="M44" s="83" t="e">
        <f>+VLOOKUP(B44,#REF!,12,0)</f>
        <v>#REF!</v>
      </c>
      <c r="N44" s="83" t="e">
        <f>+VLOOKUP(B44,#REF!,13,0)</f>
        <v>#REF!</v>
      </c>
      <c r="O44" s="85"/>
    </row>
    <row r="45" spans="1:15" ht="14.5" x14ac:dyDescent="0.35">
      <c r="A45" s="33">
        <v>39</v>
      </c>
      <c r="B45" s="62">
        <v>1082923295</v>
      </c>
      <c r="C45" s="9">
        <v>44075</v>
      </c>
      <c r="D45" s="124" t="s">
        <v>249</v>
      </c>
      <c r="E45" s="124" t="s">
        <v>43</v>
      </c>
      <c r="F45" s="8">
        <f t="shared" ca="1" si="10"/>
        <v>3</v>
      </c>
      <c r="G45" s="9">
        <v>44075</v>
      </c>
      <c r="H45" s="9">
        <f t="shared" ca="1" si="11"/>
        <v>45170</v>
      </c>
      <c r="I45" s="8">
        <f t="shared" ca="1" si="14"/>
        <v>3</v>
      </c>
      <c r="J45" s="8">
        <f t="shared" ca="1" si="12"/>
        <v>45</v>
      </c>
      <c r="K45" s="14" t="str">
        <f t="shared" ca="1" si="13"/>
        <v>VENCIDAS</v>
      </c>
      <c r="L45" s="11"/>
      <c r="M45" s="83" t="e">
        <f>+VLOOKUP(B45,#REF!,12,0)</f>
        <v>#REF!</v>
      </c>
      <c r="N45" s="83" t="e">
        <f>+VLOOKUP(B45,#REF!,13,0)</f>
        <v>#REF!</v>
      </c>
      <c r="O45" s="85"/>
    </row>
    <row r="46" spans="1:15" ht="14.5" x14ac:dyDescent="0.35">
      <c r="A46" s="33">
        <v>40</v>
      </c>
      <c r="B46" s="62">
        <v>84453597</v>
      </c>
      <c r="C46" s="9">
        <v>44075</v>
      </c>
      <c r="D46" s="124" t="s">
        <v>257</v>
      </c>
      <c r="E46" s="124" t="s">
        <v>552</v>
      </c>
      <c r="F46" s="8">
        <f t="shared" ca="1" si="10"/>
        <v>3</v>
      </c>
      <c r="G46" s="9">
        <v>44075</v>
      </c>
      <c r="H46" s="9">
        <f t="shared" ca="1" si="11"/>
        <v>45170</v>
      </c>
      <c r="I46" s="8">
        <f t="shared" ca="1" si="14"/>
        <v>3</v>
      </c>
      <c r="J46" s="8">
        <f t="shared" ca="1" si="12"/>
        <v>45</v>
      </c>
      <c r="K46" s="14" t="str">
        <f t="shared" ca="1" si="13"/>
        <v>VENCIDAS</v>
      </c>
      <c r="L46" s="11"/>
      <c r="M46" s="83" t="e">
        <f>+VLOOKUP(B46,#REF!,12,0)</f>
        <v>#REF!</v>
      </c>
      <c r="N46" s="83" t="e">
        <f>+VLOOKUP(B46,#REF!,13,0)</f>
        <v>#REF!</v>
      </c>
      <c r="O46" s="85"/>
    </row>
    <row r="47" spans="1:15" ht="14.5" x14ac:dyDescent="0.35">
      <c r="A47" s="33">
        <v>41</v>
      </c>
      <c r="B47" s="62">
        <v>7600836</v>
      </c>
      <c r="C47" s="9">
        <v>44075</v>
      </c>
      <c r="D47" s="124" t="s">
        <v>258</v>
      </c>
      <c r="E47" s="124" t="s">
        <v>535</v>
      </c>
      <c r="F47" s="8">
        <f t="shared" ca="1" si="10"/>
        <v>3</v>
      </c>
      <c r="G47" s="9">
        <v>44075</v>
      </c>
      <c r="H47" s="9">
        <f t="shared" ca="1" si="11"/>
        <v>45170</v>
      </c>
      <c r="I47" s="8">
        <f t="shared" ca="1" si="14"/>
        <v>3</v>
      </c>
      <c r="J47" s="8">
        <f t="shared" ca="1" si="12"/>
        <v>45</v>
      </c>
      <c r="K47" s="14" t="str">
        <f t="shared" ca="1" si="13"/>
        <v>VENCIDAS</v>
      </c>
      <c r="L47" s="11"/>
      <c r="M47" s="83" t="e">
        <f>+VLOOKUP(B47,#REF!,12,0)</f>
        <v>#REF!</v>
      </c>
      <c r="N47" s="83" t="e">
        <f>+VLOOKUP(B47,#REF!,13,0)</f>
        <v>#REF!</v>
      </c>
      <c r="O47" s="85"/>
    </row>
    <row r="48" spans="1:15" ht="14.5" x14ac:dyDescent="0.35">
      <c r="A48" s="33">
        <v>42</v>
      </c>
      <c r="B48" s="62">
        <v>9271759</v>
      </c>
      <c r="C48" s="9">
        <v>44075</v>
      </c>
      <c r="D48" s="124" t="s">
        <v>259</v>
      </c>
      <c r="E48" s="124" t="s">
        <v>570</v>
      </c>
      <c r="F48" s="8">
        <f t="shared" ca="1" si="10"/>
        <v>3</v>
      </c>
      <c r="G48" s="9">
        <v>44075</v>
      </c>
      <c r="H48" s="9">
        <f t="shared" ca="1" si="11"/>
        <v>45170</v>
      </c>
      <c r="I48" s="8">
        <f t="shared" ca="1" si="14"/>
        <v>3</v>
      </c>
      <c r="J48" s="8">
        <f t="shared" ca="1" si="12"/>
        <v>45</v>
      </c>
      <c r="K48" s="14" t="str">
        <f t="shared" ca="1" si="13"/>
        <v>VENCIDAS</v>
      </c>
      <c r="L48" s="11"/>
      <c r="M48" s="83" t="e">
        <f>+VLOOKUP(B48,#REF!,12,0)</f>
        <v>#REF!</v>
      </c>
      <c r="N48" s="83" t="e">
        <f>+VLOOKUP(B48,#REF!,13,0)</f>
        <v>#REF!</v>
      </c>
      <c r="O48" s="85"/>
    </row>
    <row r="49" spans="1:15" ht="14.5" x14ac:dyDescent="0.35">
      <c r="A49" s="33">
        <v>43</v>
      </c>
      <c r="B49" s="62">
        <v>1082923343</v>
      </c>
      <c r="C49" s="9">
        <v>44075</v>
      </c>
      <c r="D49" s="124" t="s">
        <v>262</v>
      </c>
      <c r="E49" s="124" t="s">
        <v>570</v>
      </c>
      <c r="F49" s="8">
        <f t="shared" ca="1" si="10"/>
        <v>3</v>
      </c>
      <c r="G49" s="9">
        <v>44075</v>
      </c>
      <c r="H49" s="9">
        <f t="shared" ca="1" si="11"/>
        <v>45170</v>
      </c>
      <c r="I49" s="8">
        <f t="shared" ca="1" si="14"/>
        <v>3</v>
      </c>
      <c r="J49" s="8">
        <f t="shared" ca="1" si="12"/>
        <v>45</v>
      </c>
      <c r="K49" s="14" t="str">
        <f t="shared" ca="1" si="13"/>
        <v>VENCIDAS</v>
      </c>
      <c r="L49" s="11"/>
      <c r="M49" s="83" t="e">
        <f>+VLOOKUP(B49,#REF!,12,0)</f>
        <v>#REF!</v>
      </c>
      <c r="N49" s="83" t="e">
        <f>+VLOOKUP(B49,#REF!,13,0)</f>
        <v>#REF!</v>
      </c>
      <c r="O49" s="85"/>
    </row>
    <row r="50" spans="1:15" ht="14.5" x14ac:dyDescent="0.35">
      <c r="A50" s="33">
        <v>44</v>
      </c>
      <c r="B50" s="62">
        <v>7141269</v>
      </c>
      <c r="C50" s="9">
        <v>44075</v>
      </c>
      <c r="D50" s="124" t="s">
        <v>265</v>
      </c>
      <c r="E50" s="124" t="s">
        <v>552</v>
      </c>
      <c r="F50" s="8">
        <f t="shared" ca="1" si="10"/>
        <v>3</v>
      </c>
      <c r="G50" s="9">
        <v>44075</v>
      </c>
      <c r="H50" s="9">
        <f t="shared" ca="1" si="11"/>
        <v>45170</v>
      </c>
      <c r="I50" s="8">
        <f t="shared" ca="1" si="14"/>
        <v>3</v>
      </c>
      <c r="J50" s="8">
        <f t="shared" ca="1" si="12"/>
        <v>45</v>
      </c>
      <c r="K50" s="14" t="str">
        <f t="shared" ca="1" si="13"/>
        <v>VENCIDAS</v>
      </c>
      <c r="L50" s="11"/>
      <c r="M50" s="83" t="e">
        <f>+VLOOKUP(B50,#REF!,12,0)</f>
        <v>#REF!</v>
      </c>
      <c r="N50" s="83" t="e">
        <f>+VLOOKUP(B50,#REF!,13,0)</f>
        <v>#REF!</v>
      </c>
      <c r="O50" s="85"/>
    </row>
    <row r="51" spans="1:15" ht="14.5" x14ac:dyDescent="0.35">
      <c r="A51" s="33">
        <v>45</v>
      </c>
      <c r="B51" s="62">
        <v>84450096</v>
      </c>
      <c r="C51" s="9">
        <v>44075</v>
      </c>
      <c r="D51" s="124" t="s">
        <v>269</v>
      </c>
      <c r="E51" s="124" t="s">
        <v>552</v>
      </c>
      <c r="F51" s="8">
        <f t="shared" ca="1" si="10"/>
        <v>3</v>
      </c>
      <c r="G51" s="9">
        <v>44075</v>
      </c>
      <c r="H51" s="9">
        <f t="shared" ca="1" si="11"/>
        <v>45170</v>
      </c>
      <c r="I51" s="8">
        <f t="shared" ca="1" si="14"/>
        <v>3</v>
      </c>
      <c r="J51" s="8">
        <f t="shared" ca="1" si="12"/>
        <v>45</v>
      </c>
      <c r="K51" s="14" t="str">
        <f t="shared" ca="1" si="13"/>
        <v>VENCIDAS</v>
      </c>
      <c r="L51" s="11"/>
      <c r="M51" s="83" t="e">
        <f>+VLOOKUP(B51,#REF!,12,0)</f>
        <v>#REF!</v>
      </c>
      <c r="N51" s="83" t="e">
        <f>+VLOOKUP(B51,#REF!,13,0)</f>
        <v>#REF!</v>
      </c>
      <c r="O51" s="85"/>
    </row>
    <row r="52" spans="1:15" ht="14.5" x14ac:dyDescent="0.35">
      <c r="A52" s="33">
        <v>46</v>
      </c>
      <c r="B52" s="62">
        <v>84452653</v>
      </c>
      <c r="C52" s="9">
        <v>44075</v>
      </c>
      <c r="D52" s="124" t="s">
        <v>272</v>
      </c>
      <c r="E52" s="124" t="s">
        <v>552</v>
      </c>
      <c r="F52" s="8">
        <f t="shared" ca="1" si="10"/>
        <v>3</v>
      </c>
      <c r="G52" s="9">
        <v>44075</v>
      </c>
      <c r="H52" s="9">
        <f t="shared" ca="1" si="11"/>
        <v>45170</v>
      </c>
      <c r="I52" s="8">
        <f t="shared" ca="1" si="14"/>
        <v>3</v>
      </c>
      <c r="J52" s="8">
        <f t="shared" ca="1" si="12"/>
        <v>45</v>
      </c>
      <c r="K52" s="14" t="str">
        <f t="shared" ca="1" si="13"/>
        <v>VENCIDAS</v>
      </c>
      <c r="L52" s="11"/>
      <c r="M52" s="83" t="e">
        <f>+VLOOKUP(B52,#REF!,12,0)</f>
        <v>#REF!</v>
      </c>
      <c r="N52" s="83" t="e">
        <f>+VLOOKUP(B52,#REF!,13,0)</f>
        <v>#REF!</v>
      </c>
      <c r="O52" s="85"/>
    </row>
    <row r="53" spans="1:15" ht="14.5" x14ac:dyDescent="0.35">
      <c r="A53" s="33">
        <v>47</v>
      </c>
      <c r="B53" s="62">
        <v>1124405816</v>
      </c>
      <c r="C53" s="9">
        <v>44075</v>
      </c>
      <c r="D53" s="124" t="s">
        <v>273</v>
      </c>
      <c r="E53" s="124" t="s">
        <v>546</v>
      </c>
      <c r="F53" s="8">
        <f t="shared" ca="1" si="10"/>
        <v>3</v>
      </c>
      <c r="G53" s="9">
        <v>44075</v>
      </c>
      <c r="H53" s="9">
        <f t="shared" ca="1" si="11"/>
        <v>45170</v>
      </c>
      <c r="I53" s="8">
        <f t="shared" ca="1" si="14"/>
        <v>3</v>
      </c>
      <c r="J53" s="8">
        <f t="shared" ca="1" si="12"/>
        <v>45</v>
      </c>
      <c r="K53" s="14" t="str">
        <f t="shared" ca="1" si="13"/>
        <v>VENCIDAS</v>
      </c>
      <c r="L53" s="11"/>
      <c r="M53" s="83" t="e">
        <f>+VLOOKUP(B53,#REF!,12,0)</f>
        <v>#REF!</v>
      </c>
      <c r="N53" s="83" t="e">
        <f>+VLOOKUP(B53,#REF!,13,0)</f>
        <v>#REF!</v>
      </c>
      <c r="O53" s="85"/>
    </row>
    <row r="54" spans="1:15" ht="14.5" x14ac:dyDescent="0.35">
      <c r="A54" s="33">
        <v>48</v>
      </c>
      <c r="B54" s="62">
        <v>84456973</v>
      </c>
      <c r="C54" s="9">
        <v>44075</v>
      </c>
      <c r="D54" s="124" t="s">
        <v>281</v>
      </c>
      <c r="E54" s="124" t="s">
        <v>546</v>
      </c>
      <c r="F54" s="8">
        <f t="shared" ca="1" si="10"/>
        <v>3</v>
      </c>
      <c r="G54" s="9">
        <v>44075</v>
      </c>
      <c r="H54" s="9">
        <f t="shared" ca="1" si="11"/>
        <v>45170</v>
      </c>
      <c r="I54" s="8">
        <f t="shared" ca="1" si="14"/>
        <v>3</v>
      </c>
      <c r="J54" s="8">
        <f t="shared" ca="1" si="12"/>
        <v>45</v>
      </c>
      <c r="K54" s="14" t="str">
        <f t="shared" ca="1" si="13"/>
        <v>VENCIDAS</v>
      </c>
      <c r="L54" s="11"/>
      <c r="M54" s="83" t="e">
        <f>+VLOOKUP(B54,#REF!,12,0)</f>
        <v>#REF!</v>
      </c>
      <c r="N54" s="83" t="e">
        <f>+VLOOKUP(B54,#REF!,13,0)</f>
        <v>#REF!</v>
      </c>
      <c r="O54" s="85"/>
    </row>
    <row r="55" spans="1:15" ht="14.5" x14ac:dyDescent="0.35">
      <c r="A55" s="33">
        <v>49</v>
      </c>
      <c r="B55" s="62">
        <v>77182552</v>
      </c>
      <c r="C55" s="9">
        <v>44075</v>
      </c>
      <c r="D55" s="124" t="s">
        <v>283</v>
      </c>
      <c r="E55" s="124" t="s">
        <v>577</v>
      </c>
      <c r="F55" s="8">
        <f t="shared" ca="1" si="10"/>
        <v>3</v>
      </c>
      <c r="G55" s="9">
        <v>44075</v>
      </c>
      <c r="H55" s="9">
        <f t="shared" ca="1" si="11"/>
        <v>45170</v>
      </c>
      <c r="I55" s="8">
        <f t="shared" ca="1" si="14"/>
        <v>3</v>
      </c>
      <c r="J55" s="8">
        <f t="shared" ca="1" si="12"/>
        <v>45</v>
      </c>
      <c r="K55" s="14" t="str">
        <f t="shared" ca="1" si="13"/>
        <v>VENCIDAS</v>
      </c>
      <c r="L55" s="11"/>
      <c r="M55" s="83" t="e">
        <f>+VLOOKUP(B55,#REF!,12,0)</f>
        <v>#REF!</v>
      </c>
      <c r="N55" s="83" t="e">
        <f>+VLOOKUP(B55,#REF!,13,0)</f>
        <v>#REF!</v>
      </c>
      <c r="O55" s="85"/>
    </row>
    <row r="56" spans="1:15" ht="14.5" x14ac:dyDescent="0.35">
      <c r="A56" s="33">
        <v>50</v>
      </c>
      <c r="B56" s="62">
        <v>12564588</v>
      </c>
      <c r="C56" s="9">
        <v>44075</v>
      </c>
      <c r="D56" s="124" t="s">
        <v>285</v>
      </c>
      <c r="E56" s="124" t="s">
        <v>577</v>
      </c>
      <c r="F56" s="8">
        <f t="shared" ca="1" si="10"/>
        <v>3</v>
      </c>
      <c r="G56" s="9">
        <v>44075</v>
      </c>
      <c r="H56" s="9">
        <f t="shared" ca="1" si="11"/>
        <v>45170</v>
      </c>
      <c r="I56" s="8">
        <f t="shared" ca="1" si="14"/>
        <v>3</v>
      </c>
      <c r="J56" s="8">
        <f t="shared" ca="1" si="12"/>
        <v>45</v>
      </c>
      <c r="K56" s="14" t="str">
        <f t="shared" ca="1" si="13"/>
        <v>VENCIDAS</v>
      </c>
      <c r="L56" s="11"/>
      <c r="M56" s="83" t="e">
        <f>+VLOOKUP(B56,#REF!,12,0)</f>
        <v>#REF!</v>
      </c>
      <c r="N56" s="83" t="e">
        <f>+VLOOKUP(B56,#REF!,13,0)</f>
        <v>#REF!</v>
      </c>
      <c r="O56" s="85"/>
    </row>
    <row r="57" spans="1:15" ht="14.5" x14ac:dyDescent="0.35">
      <c r="A57" s="33">
        <v>51</v>
      </c>
      <c r="B57" s="62">
        <v>12554863</v>
      </c>
      <c r="C57" s="9">
        <v>44075</v>
      </c>
      <c r="D57" s="124" t="s">
        <v>286</v>
      </c>
      <c r="E57" s="124" t="s">
        <v>552</v>
      </c>
      <c r="F57" s="8">
        <f t="shared" ca="1" si="10"/>
        <v>3</v>
      </c>
      <c r="G57" s="9">
        <v>44075</v>
      </c>
      <c r="H57" s="9">
        <f t="shared" ca="1" si="11"/>
        <v>45170</v>
      </c>
      <c r="I57" s="8">
        <f t="shared" ca="1" si="14"/>
        <v>3</v>
      </c>
      <c r="J57" s="8">
        <f t="shared" ca="1" si="12"/>
        <v>45</v>
      </c>
      <c r="K57" s="14" t="str">
        <f t="shared" ca="1" si="13"/>
        <v>VENCIDAS</v>
      </c>
      <c r="L57" s="11"/>
      <c r="M57" s="83" t="e">
        <f>+VLOOKUP(B57,#REF!,12,0)</f>
        <v>#REF!</v>
      </c>
      <c r="N57" s="83" t="e">
        <f>+VLOOKUP(B57,#REF!,13,0)</f>
        <v>#REF!</v>
      </c>
      <c r="O57" s="85"/>
    </row>
    <row r="58" spans="1:15" ht="14.5" x14ac:dyDescent="0.35">
      <c r="A58" s="33">
        <v>52</v>
      </c>
      <c r="B58" s="62">
        <v>12449912</v>
      </c>
      <c r="C58" s="9">
        <v>44075</v>
      </c>
      <c r="D58" s="124" t="s">
        <v>290</v>
      </c>
      <c r="E58" s="124" t="s">
        <v>544</v>
      </c>
      <c r="F58" s="8">
        <f t="shared" ref="F58:F68" ca="1" si="15">DATEDIF(C58,TODAY(),"Y")</f>
        <v>3</v>
      </c>
      <c r="G58" s="9">
        <v>44075</v>
      </c>
      <c r="H58" s="9">
        <f t="shared" ref="H58:H68" ca="1" si="16">DATE(YEAR(G58)+I58,MONTH(G58),DAY(G58))</f>
        <v>45170</v>
      </c>
      <c r="I58" s="8">
        <f t="shared" ca="1" si="14"/>
        <v>3</v>
      </c>
      <c r="J58" s="8">
        <f t="shared" ref="J58:J68" ca="1" si="17">+I58*15</f>
        <v>45</v>
      </c>
      <c r="K58" s="14" t="str">
        <f t="shared" ref="K58:K68" ca="1" si="18">IF(I58&gt;=1,"VENCIDAS","----")</f>
        <v>VENCIDAS</v>
      </c>
      <c r="L58" s="11"/>
      <c r="M58" s="83" t="e">
        <f>+VLOOKUP(B58,#REF!,12,0)</f>
        <v>#REF!</v>
      </c>
      <c r="N58" s="83" t="e">
        <f>+VLOOKUP(B58,#REF!,13,0)</f>
        <v>#REF!</v>
      </c>
      <c r="O58" s="85"/>
    </row>
    <row r="59" spans="1:15" ht="14.5" x14ac:dyDescent="0.35">
      <c r="A59" s="33">
        <v>53</v>
      </c>
      <c r="B59" s="62">
        <v>45559520</v>
      </c>
      <c r="C59" s="9">
        <v>44075</v>
      </c>
      <c r="D59" s="124" t="s">
        <v>294</v>
      </c>
      <c r="E59" s="124" t="s">
        <v>538</v>
      </c>
      <c r="F59" s="8">
        <f t="shared" ca="1" si="15"/>
        <v>3</v>
      </c>
      <c r="G59" s="9">
        <v>44075</v>
      </c>
      <c r="H59" s="9">
        <f t="shared" ca="1" si="16"/>
        <v>45170</v>
      </c>
      <c r="I59" s="8">
        <f t="shared" ca="1" si="14"/>
        <v>3</v>
      </c>
      <c r="J59" s="8">
        <f t="shared" ca="1" si="17"/>
        <v>45</v>
      </c>
      <c r="K59" s="14" t="str">
        <f t="shared" ca="1" si="18"/>
        <v>VENCIDAS</v>
      </c>
      <c r="L59" s="11"/>
      <c r="M59" s="83" t="e">
        <f>+VLOOKUP(B59,#REF!,12,0)</f>
        <v>#REF!</v>
      </c>
      <c r="N59" s="83" t="e">
        <f>+VLOOKUP(B59,#REF!,13,0)</f>
        <v>#REF!</v>
      </c>
      <c r="O59" s="85"/>
    </row>
    <row r="60" spans="1:15" ht="14.5" x14ac:dyDescent="0.35">
      <c r="A60" s="33">
        <v>54</v>
      </c>
      <c r="B60" s="62">
        <v>7144496</v>
      </c>
      <c r="C60" s="9">
        <v>44075</v>
      </c>
      <c r="D60" s="124" t="s">
        <v>297</v>
      </c>
      <c r="E60" s="124" t="s">
        <v>554</v>
      </c>
      <c r="F60" s="8">
        <f t="shared" ca="1" si="15"/>
        <v>3</v>
      </c>
      <c r="G60" s="9">
        <v>44075</v>
      </c>
      <c r="H60" s="9">
        <f t="shared" ca="1" si="16"/>
        <v>45170</v>
      </c>
      <c r="I60" s="8">
        <f t="shared" ca="1" si="14"/>
        <v>3</v>
      </c>
      <c r="J60" s="8">
        <f t="shared" ca="1" si="17"/>
        <v>45</v>
      </c>
      <c r="K60" s="14" t="str">
        <f t="shared" ca="1" si="18"/>
        <v>VENCIDAS</v>
      </c>
      <c r="L60" s="11"/>
      <c r="M60" s="83" t="e">
        <f>+VLOOKUP(B60,#REF!,12,0)</f>
        <v>#REF!</v>
      </c>
      <c r="N60" s="83" t="e">
        <f>+VLOOKUP(B60,#REF!,13,0)</f>
        <v>#REF!</v>
      </c>
      <c r="O60" s="85"/>
    </row>
    <row r="61" spans="1:15" ht="14.5" x14ac:dyDescent="0.35">
      <c r="A61" s="33">
        <v>55</v>
      </c>
      <c r="B61" s="62">
        <v>85470406</v>
      </c>
      <c r="C61" s="9">
        <v>44075</v>
      </c>
      <c r="D61" s="124" t="s">
        <v>299</v>
      </c>
      <c r="E61" s="124" t="s">
        <v>552</v>
      </c>
      <c r="F61" s="8">
        <f t="shared" ca="1" si="15"/>
        <v>3</v>
      </c>
      <c r="G61" s="9">
        <v>44075</v>
      </c>
      <c r="H61" s="9">
        <f t="shared" ca="1" si="16"/>
        <v>45170</v>
      </c>
      <c r="I61" s="8">
        <f t="shared" ca="1" si="14"/>
        <v>3</v>
      </c>
      <c r="J61" s="8">
        <f t="shared" ca="1" si="17"/>
        <v>45</v>
      </c>
      <c r="K61" s="14" t="str">
        <f t="shared" ca="1" si="18"/>
        <v>VENCIDAS</v>
      </c>
      <c r="L61" s="11"/>
      <c r="M61" s="83" t="e">
        <f>+VLOOKUP(B61,#REF!,12,0)</f>
        <v>#REF!</v>
      </c>
      <c r="N61" s="83" t="e">
        <f>+VLOOKUP(B61,#REF!,13,0)</f>
        <v>#REF!</v>
      </c>
      <c r="O61" s="85"/>
    </row>
    <row r="62" spans="1:15" ht="14.5" x14ac:dyDescent="0.35">
      <c r="A62" s="33">
        <v>56</v>
      </c>
      <c r="B62" s="62">
        <v>7630355</v>
      </c>
      <c r="C62" s="9">
        <v>44075</v>
      </c>
      <c r="D62" s="124" t="s">
        <v>305</v>
      </c>
      <c r="E62" s="124" t="s">
        <v>581</v>
      </c>
      <c r="F62" s="8">
        <f t="shared" ca="1" si="15"/>
        <v>3</v>
      </c>
      <c r="G62" s="9">
        <v>44075</v>
      </c>
      <c r="H62" s="9">
        <f t="shared" ca="1" si="16"/>
        <v>45170</v>
      </c>
      <c r="I62" s="8">
        <f t="shared" ref="I62:I71" ca="1" si="19">DATEDIF(G62,TODAY(),"Y")</f>
        <v>3</v>
      </c>
      <c r="J62" s="8">
        <f t="shared" ca="1" si="17"/>
        <v>45</v>
      </c>
      <c r="K62" s="14" t="str">
        <f t="shared" ca="1" si="18"/>
        <v>VENCIDAS</v>
      </c>
      <c r="L62" s="11"/>
      <c r="M62" s="83" t="e">
        <f>+VLOOKUP(B62,#REF!,12,0)</f>
        <v>#REF!</v>
      </c>
      <c r="N62" s="83" t="e">
        <f>+VLOOKUP(B62,#REF!,13,0)</f>
        <v>#REF!</v>
      </c>
      <c r="O62" s="85"/>
    </row>
    <row r="63" spans="1:15" ht="14.5" x14ac:dyDescent="0.35">
      <c r="A63" s="33">
        <v>57</v>
      </c>
      <c r="B63" s="62">
        <v>1082890557</v>
      </c>
      <c r="C63" s="9">
        <v>44075</v>
      </c>
      <c r="D63" s="124" t="s">
        <v>328</v>
      </c>
      <c r="E63" s="124" t="s">
        <v>535</v>
      </c>
      <c r="F63" s="8">
        <f t="shared" ca="1" si="15"/>
        <v>3</v>
      </c>
      <c r="G63" s="9">
        <v>44075</v>
      </c>
      <c r="H63" s="9">
        <f t="shared" ca="1" si="16"/>
        <v>45170</v>
      </c>
      <c r="I63" s="8">
        <f t="shared" ca="1" si="19"/>
        <v>3</v>
      </c>
      <c r="J63" s="8">
        <f t="shared" ca="1" si="17"/>
        <v>45</v>
      </c>
      <c r="K63" s="14" t="str">
        <f t="shared" ca="1" si="18"/>
        <v>VENCIDAS</v>
      </c>
      <c r="L63" s="11"/>
      <c r="M63" s="83" t="e">
        <f>+VLOOKUP(B63,#REF!,12,0)</f>
        <v>#REF!</v>
      </c>
      <c r="N63" s="83" t="e">
        <f>+VLOOKUP(B63,#REF!,13,0)</f>
        <v>#REF!</v>
      </c>
      <c r="O63" s="85"/>
    </row>
    <row r="64" spans="1:15" ht="14.5" x14ac:dyDescent="0.35">
      <c r="A64" s="33">
        <v>58</v>
      </c>
      <c r="B64" s="62">
        <v>85469000</v>
      </c>
      <c r="C64" s="9">
        <v>44075</v>
      </c>
      <c r="D64" s="124" t="s">
        <v>329</v>
      </c>
      <c r="E64" s="124" t="s">
        <v>570</v>
      </c>
      <c r="F64" s="8">
        <f t="shared" ca="1" si="15"/>
        <v>3</v>
      </c>
      <c r="G64" s="9">
        <v>44075</v>
      </c>
      <c r="H64" s="9">
        <f t="shared" ca="1" si="16"/>
        <v>45170</v>
      </c>
      <c r="I64" s="8">
        <f t="shared" ca="1" si="19"/>
        <v>3</v>
      </c>
      <c r="J64" s="8">
        <f t="shared" ca="1" si="17"/>
        <v>45</v>
      </c>
      <c r="K64" s="14" t="str">
        <f t="shared" ca="1" si="18"/>
        <v>VENCIDAS</v>
      </c>
      <c r="L64" s="11"/>
      <c r="M64" s="83" t="e">
        <f>+VLOOKUP(B64,#REF!,12,0)</f>
        <v>#REF!</v>
      </c>
      <c r="N64" s="83" t="e">
        <f>+VLOOKUP(B64,#REF!,13,0)</f>
        <v>#REF!</v>
      </c>
      <c r="O64" s="85"/>
    </row>
    <row r="65" spans="1:15" ht="14.5" x14ac:dyDescent="0.35">
      <c r="A65" s="33">
        <v>59</v>
      </c>
      <c r="B65" s="62">
        <v>85475786</v>
      </c>
      <c r="C65" s="9">
        <v>44075</v>
      </c>
      <c r="D65" s="124" t="s">
        <v>332</v>
      </c>
      <c r="E65" s="124" t="s">
        <v>552</v>
      </c>
      <c r="F65" s="8">
        <f t="shared" ca="1" si="15"/>
        <v>3</v>
      </c>
      <c r="G65" s="9">
        <v>44075</v>
      </c>
      <c r="H65" s="9">
        <f t="shared" ca="1" si="16"/>
        <v>45170</v>
      </c>
      <c r="I65" s="8">
        <f t="shared" ca="1" si="19"/>
        <v>3</v>
      </c>
      <c r="J65" s="8">
        <f t="shared" ca="1" si="17"/>
        <v>45</v>
      </c>
      <c r="K65" s="14" t="str">
        <f t="shared" ca="1" si="18"/>
        <v>VENCIDAS</v>
      </c>
      <c r="L65" s="11"/>
      <c r="M65" s="83" t="e">
        <f>+VLOOKUP(B65,#REF!,12,0)</f>
        <v>#REF!</v>
      </c>
      <c r="N65" s="83" t="e">
        <f>+VLOOKUP(B65,#REF!,13,0)</f>
        <v>#REF!</v>
      </c>
      <c r="O65" s="85"/>
    </row>
    <row r="66" spans="1:15" ht="14.5" x14ac:dyDescent="0.35">
      <c r="A66" s="33">
        <v>60</v>
      </c>
      <c r="B66" s="62">
        <v>39017244</v>
      </c>
      <c r="C66" s="9">
        <v>44075</v>
      </c>
      <c r="D66" s="124" t="s">
        <v>333</v>
      </c>
      <c r="E66" s="124" t="s">
        <v>538</v>
      </c>
      <c r="F66" s="8">
        <f t="shared" ca="1" si="15"/>
        <v>3</v>
      </c>
      <c r="G66" s="9">
        <v>44075</v>
      </c>
      <c r="H66" s="9">
        <f t="shared" ca="1" si="16"/>
        <v>45170</v>
      </c>
      <c r="I66" s="8">
        <f t="shared" ca="1" si="19"/>
        <v>3</v>
      </c>
      <c r="J66" s="8">
        <f t="shared" ca="1" si="17"/>
        <v>45</v>
      </c>
      <c r="K66" s="14" t="str">
        <f t="shared" ca="1" si="18"/>
        <v>VENCIDAS</v>
      </c>
      <c r="L66" s="11"/>
      <c r="M66" s="83" t="e">
        <f>+VLOOKUP(B66,#REF!,12,0)</f>
        <v>#REF!</v>
      </c>
      <c r="N66" s="83" t="e">
        <f>+VLOOKUP(B66,#REF!,13,0)</f>
        <v>#REF!</v>
      </c>
      <c r="O66" s="85"/>
    </row>
    <row r="67" spans="1:15" ht="14.5" x14ac:dyDescent="0.35">
      <c r="A67" s="33">
        <v>61</v>
      </c>
      <c r="B67" s="62">
        <v>84453450</v>
      </c>
      <c r="C67" s="9">
        <v>44075</v>
      </c>
      <c r="D67" s="124" t="s">
        <v>334</v>
      </c>
      <c r="E67" s="124" t="s">
        <v>554</v>
      </c>
      <c r="F67" s="8">
        <f t="shared" ca="1" si="15"/>
        <v>3</v>
      </c>
      <c r="G67" s="9">
        <v>44075</v>
      </c>
      <c r="H67" s="9">
        <f t="shared" ca="1" si="16"/>
        <v>45170</v>
      </c>
      <c r="I67" s="8">
        <f t="shared" ca="1" si="19"/>
        <v>3</v>
      </c>
      <c r="J67" s="8">
        <f t="shared" ca="1" si="17"/>
        <v>45</v>
      </c>
      <c r="K67" s="14" t="str">
        <f t="shared" ca="1" si="18"/>
        <v>VENCIDAS</v>
      </c>
      <c r="L67" s="11"/>
      <c r="M67" s="83" t="e">
        <f>+VLOOKUP(B67,#REF!,12,0)</f>
        <v>#REF!</v>
      </c>
      <c r="N67" s="83" t="e">
        <f>+VLOOKUP(B67,#REF!,13,0)</f>
        <v>#REF!</v>
      </c>
      <c r="O67" s="85"/>
    </row>
    <row r="68" spans="1:15" ht="14.5" x14ac:dyDescent="0.35">
      <c r="A68" s="33">
        <v>62</v>
      </c>
      <c r="B68" s="62">
        <v>7631508</v>
      </c>
      <c r="C68" s="9">
        <v>44075</v>
      </c>
      <c r="D68" s="124" t="s">
        <v>337</v>
      </c>
      <c r="E68" s="124" t="s">
        <v>554</v>
      </c>
      <c r="F68" s="8">
        <f t="shared" ca="1" si="15"/>
        <v>3</v>
      </c>
      <c r="G68" s="9">
        <v>44075</v>
      </c>
      <c r="H68" s="9">
        <f t="shared" ca="1" si="16"/>
        <v>45170</v>
      </c>
      <c r="I68" s="8">
        <f t="shared" ca="1" si="19"/>
        <v>3</v>
      </c>
      <c r="J68" s="8">
        <f t="shared" ca="1" si="17"/>
        <v>45</v>
      </c>
      <c r="K68" s="14" t="str">
        <f t="shared" ca="1" si="18"/>
        <v>VENCIDAS</v>
      </c>
      <c r="L68" s="11"/>
      <c r="M68" s="83" t="e">
        <f>+VLOOKUP(B68,#REF!,12,0)</f>
        <v>#REF!</v>
      </c>
      <c r="N68" s="83" t="e">
        <f>+VLOOKUP(B68,#REF!,13,0)</f>
        <v>#REF!</v>
      </c>
      <c r="O68" s="85"/>
    </row>
    <row r="69" spans="1:15" ht="14.5" x14ac:dyDescent="0.35">
      <c r="A69" s="33">
        <v>63</v>
      </c>
      <c r="B69" s="62">
        <v>85476661</v>
      </c>
      <c r="C69" s="9">
        <v>44075</v>
      </c>
      <c r="D69" s="124" t="s">
        <v>357</v>
      </c>
      <c r="E69" s="124" t="s">
        <v>554</v>
      </c>
      <c r="F69" s="8">
        <f t="shared" ref="F69:F84" ca="1" si="20">DATEDIF(C69,TODAY(),"Y")</f>
        <v>3</v>
      </c>
      <c r="G69" s="9">
        <v>44075</v>
      </c>
      <c r="H69" s="9">
        <f t="shared" ref="H69:H84" ca="1" si="21">DATE(YEAR(G69)+I69,MONTH(G69),DAY(G69))</f>
        <v>45170</v>
      </c>
      <c r="I69" s="8">
        <f t="shared" ca="1" si="19"/>
        <v>3</v>
      </c>
      <c r="J69" s="8">
        <f t="shared" ref="J69:J84" ca="1" si="22">+I69*15</f>
        <v>45</v>
      </c>
      <c r="K69" s="14" t="str">
        <f t="shared" ref="K69:K84" ca="1" si="23">IF(I69&gt;=1,"VENCIDAS","----")</f>
        <v>VENCIDAS</v>
      </c>
      <c r="L69" s="11"/>
      <c r="M69" s="83" t="e">
        <f>+VLOOKUP(B69,#REF!,12,0)</f>
        <v>#REF!</v>
      </c>
      <c r="N69" s="83" t="e">
        <f>+VLOOKUP(B69,#REF!,13,0)</f>
        <v>#REF!</v>
      </c>
      <c r="O69" s="85"/>
    </row>
    <row r="70" spans="1:15" ht="14.5" x14ac:dyDescent="0.35">
      <c r="A70" s="33">
        <v>64</v>
      </c>
      <c r="B70" s="62">
        <v>1004360873</v>
      </c>
      <c r="C70" s="9">
        <v>44075</v>
      </c>
      <c r="D70" s="124" t="s">
        <v>368</v>
      </c>
      <c r="E70" s="124" t="s">
        <v>554</v>
      </c>
      <c r="F70" s="8">
        <f t="shared" ca="1" si="20"/>
        <v>3</v>
      </c>
      <c r="G70" s="9">
        <v>44075</v>
      </c>
      <c r="H70" s="9">
        <f t="shared" ca="1" si="21"/>
        <v>45170</v>
      </c>
      <c r="I70" s="8">
        <f t="shared" ca="1" si="19"/>
        <v>3</v>
      </c>
      <c r="J70" s="8">
        <f t="shared" ca="1" si="22"/>
        <v>45</v>
      </c>
      <c r="K70" s="14" t="str">
        <f t="shared" ca="1" si="23"/>
        <v>VENCIDAS</v>
      </c>
      <c r="L70" s="11"/>
      <c r="M70" s="83" t="e">
        <f>+VLOOKUP(B70,#REF!,12,0)</f>
        <v>#REF!</v>
      </c>
      <c r="N70" s="83" t="e">
        <f>+VLOOKUP(B70,#REF!,13,0)</f>
        <v>#REF!</v>
      </c>
      <c r="O70" s="85"/>
    </row>
    <row r="71" spans="1:15" ht="14.5" x14ac:dyDescent="0.35">
      <c r="A71" s="33">
        <v>65</v>
      </c>
      <c r="B71" s="62">
        <v>1082840712</v>
      </c>
      <c r="C71" s="9">
        <v>44075</v>
      </c>
      <c r="D71" s="124" t="s">
        <v>369</v>
      </c>
      <c r="E71" s="124" t="s">
        <v>43</v>
      </c>
      <c r="F71" s="8">
        <f t="shared" ca="1" si="20"/>
        <v>3</v>
      </c>
      <c r="G71" s="9">
        <v>44075</v>
      </c>
      <c r="H71" s="9">
        <f t="shared" ca="1" si="21"/>
        <v>45170</v>
      </c>
      <c r="I71" s="8">
        <f t="shared" ca="1" si="19"/>
        <v>3</v>
      </c>
      <c r="J71" s="8">
        <f t="shared" ca="1" si="22"/>
        <v>45</v>
      </c>
      <c r="K71" s="14" t="str">
        <f t="shared" ca="1" si="23"/>
        <v>VENCIDAS</v>
      </c>
      <c r="L71" s="11"/>
      <c r="M71" s="83" t="e">
        <f>+VLOOKUP(B71,#REF!,12,0)</f>
        <v>#REF!</v>
      </c>
      <c r="N71" s="83" t="e">
        <f>+VLOOKUP(B71,#REF!,13,0)</f>
        <v>#REF!</v>
      </c>
      <c r="O71" s="85"/>
    </row>
    <row r="72" spans="1:15" ht="14.5" x14ac:dyDescent="0.35">
      <c r="A72" s="33">
        <v>66</v>
      </c>
      <c r="B72" s="62">
        <v>7141246</v>
      </c>
      <c r="C72" s="9">
        <v>44075</v>
      </c>
      <c r="D72" s="124" t="s">
        <v>370</v>
      </c>
      <c r="E72" s="124" t="s">
        <v>544</v>
      </c>
      <c r="F72" s="8">
        <f t="shared" ca="1" si="20"/>
        <v>3</v>
      </c>
      <c r="G72" s="9">
        <v>44075</v>
      </c>
      <c r="H72" s="9">
        <f t="shared" ca="1" si="21"/>
        <v>45170</v>
      </c>
      <c r="I72" s="8">
        <f t="shared" ref="I72:I87" ca="1" si="24">DATEDIF(G72,TODAY(),"Y")</f>
        <v>3</v>
      </c>
      <c r="J72" s="8">
        <f t="shared" ca="1" si="22"/>
        <v>45</v>
      </c>
      <c r="K72" s="14" t="str">
        <f t="shared" ca="1" si="23"/>
        <v>VENCIDAS</v>
      </c>
      <c r="L72" s="11"/>
      <c r="M72" s="83" t="e">
        <f>+VLOOKUP(B72,#REF!,12,0)</f>
        <v>#REF!</v>
      </c>
      <c r="N72" s="83" t="e">
        <f>+VLOOKUP(B72,#REF!,13,0)</f>
        <v>#REF!</v>
      </c>
      <c r="O72" s="85"/>
    </row>
    <row r="73" spans="1:15" ht="14.5" x14ac:dyDescent="0.35">
      <c r="A73" s="33">
        <v>67</v>
      </c>
      <c r="B73" s="62">
        <v>1082906424</v>
      </c>
      <c r="C73" s="9">
        <v>44075</v>
      </c>
      <c r="D73" s="124" t="s">
        <v>378</v>
      </c>
      <c r="E73" s="124" t="s">
        <v>544</v>
      </c>
      <c r="F73" s="8">
        <f t="shared" ca="1" si="20"/>
        <v>3</v>
      </c>
      <c r="G73" s="9">
        <v>44075</v>
      </c>
      <c r="H73" s="9">
        <f t="shared" ca="1" si="21"/>
        <v>45170</v>
      </c>
      <c r="I73" s="8">
        <f t="shared" ca="1" si="24"/>
        <v>3</v>
      </c>
      <c r="J73" s="8">
        <f t="shared" ca="1" si="22"/>
        <v>45</v>
      </c>
      <c r="K73" s="14" t="str">
        <f t="shared" ca="1" si="23"/>
        <v>VENCIDAS</v>
      </c>
      <c r="L73" s="11"/>
      <c r="M73" s="83" t="e">
        <f>+VLOOKUP(B73,#REF!,12,0)</f>
        <v>#REF!</v>
      </c>
      <c r="N73" s="83" t="e">
        <f>+VLOOKUP(B73,#REF!,13,0)</f>
        <v>#REF!</v>
      </c>
      <c r="O73" s="85"/>
    </row>
    <row r="74" spans="1:15" ht="14.5" x14ac:dyDescent="0.35">
      <c r="A74" s="33">
        <v>68</v>
      </c>
      <c r="B74" s="62">
        <v>7140621</v>
      </c>
      <c r="C74" s="9">
        <v>44075</v>
      </c>
      <c r="D74" s="124" t="s">
        <v>382</v>
      </c>
      <c r="E74" s="124" t="s">
        <v>554</v>
      </c>
      <c r="F74" s="8">
        <f t="shared" ca="1" si="20"/>
        <v>3</v>
      </c>
      <c r="G74" s="9">
        <v>44075</v>
      </c>
      <c r="H74" s="9">
        <f t="shared" ca="1" si="21"/>
        <v>45170</v>
      </c>
      <c r="I74" s="8">
        <f t="shared" ca="1" si="24"/>
        <v>3</v>
      </c>
      <c r="J74" s="8">
        <f t="shared" ca="1" si="22"/>
        <v>45</v>
      </c>
      <c r="K74" s="14" t="str">
        <f t="shared" ca="1" si="23"/>
        <v>VENCIDAS</v>
      </c>
      <c r="L74" s="11"/>
      <c r="M74" s="83" t="e">
        <f>+VLOOKUP(B74,#REF!,12,0)</f>
        <v>#REF!</v>
      </c>
      <c r="N74" s="83" t="e">
        <f>+VLOOKUP(B74,#REF!,13,0)</f>
        <v>#REF!</v>
      </c>
      <c r="O74" s="85"/>
    </row>
    <row r="75" spans="1:15" ht="14.5" x14ac:dyDescent="0.35">
      <c r="A75" s="33">
        <v>69</v>
      </c>
      <c r="B75" s="62">
        <v>1083026298</v>
      </c>
      <c r="C75" s="9">
        <v>44075</v>
      </c>
      <c r="D75" s="124" t="s">
        <v>385</v>
      </c>
      <c r="E75" s="124" t="s">
        <v>539</v>
      </c>
      <c r="F75" s="8">
        <f t="shared" ca="1" si="20"/>
        <v>3</v>
      </c>
      <c r="G75" s="9">
        <v>44075</v>
      </c>
      <c r="H75" s="9">
        <f t="shared" ca="1" si="21"/>
        <v>45170</v>
      </c>
      <c r="I75" s="8">
        <f t="shared" ca="1" si="24"/>
        <v>3</v>
      </c>
      <c r="J75" s="8">
        <f t="shared" ca="1" si="22"/>
        <v>45</v>
      </c>
      <c r="K75" s="14" t="str">
        <f t="shared" ca="1" si="23"/>
        <v>VENCIDAS</v>
      </c>
      <c r="L75" s="11"/>
      <c r="M75" s="83" t="e">
        <f>+VLOOKUP(B75,#REF!,12,0)</f>
        <v>#REF!</v>
      </c>
      <c r="N75" s="83" t="e">
        <f>+VLOOKUP(B75,#REF!,13,0)</f>
        <v>#REF!</v>
      </c>
      <c r="O75" s="85"/>
    </row>
    <row r="76" spans="1:15" ht="14.5" x14ac:dyDescent="0.35">
      <c r="A76" s="33">
        <v>70</v>
      </c>
      <c r="B76" s="62">
        <v>1082971552</v>
      </c>
      <c r="C76" s="9">
        <v>44075</v>
      </c>
      <c r="D76" s="124" t="s">
        <v>389</v>
      </c>
      <c r="E76" s="124" t="s">
        <v>544</v>
      </c>
      <c r="F76" s="8">
        <f t="shared" ca="1" si="20"/>
        <v>3</v>
      </c>
      <c r="G76" s="9">
        <v>44075</v>
      </c>
      <c r="H76" s="9">
        <f t="shared" ca="1" si="21"/>
        <v>45170</v>
      </c>
      <c r="I76" s="8">
        <f t="shared" ca="1" si="24"/>
        <v>3</v>
      </c>
      <c r="J76" s="8">
        <f t="shared" ca="1" si="22"/>
        <v>45</v>
      </c>
      <c r="K76" s="14" t="str">
        <f t="shared" ca="1" si="23"/>
        <v>VENCIDAS</v>
      </c>
      <c r="L76" s="11"/>
      <c r="M76" s="83" t="e">
        <f>+VLOOKUP(B76,#REF!,12,0)</f>
        <v>#REF!</v>
      </c>
      <c r="N76" s="83" t="e">
        <f>+VLOOKUP(B76,#REF!,13,0)</f>
        <v>#REF!</v>
      </c>
      <c r="O76" s="85"/>
    </row>
    <row r="77" spans="1:15" ht="14.5" x14ac:dyDescent="0.35">
      <c r="A77" s="33">
        <v>71</v>
      </c>
      <c r="B77" s="62">
        <v>1082950391</v>
      </c>
      <c r="C77" s="9">
        <v>44075</v>
      </c>
      <c r="D77" s="124" t="s">
        <v>391</v>
      </c>
      <c r="E77" s="124" t="s">
        <v>43</v>
      </c>
      <c r="F77" s="8">
        <f t="shared" ca="1" si="20"/>
        <v>3</v>
      </c>
      <c r="G77" s="9">
        <v>44075</v>
      </c>
      <c r="H77" s="9">
        <f t="shared" ca="1" si="21"/>
        <v>45170</v>
      </c>
      <c r="I77" s="8">
        <f t="shared" ca="1" si="24"/>
        <v>3</v>
      </c>
      <c r="J77" s="8">
        <f t="shared" ca="1" si="22"/>
        <v>45</v>
      </c>
      <c r="K77" s="14" t="str">
        <f t="shared" ca="1" si="23"/>
        <v>VENCIDAS</v>
      </c>
      <c r="L77" s="11"/>
      <c r="M77" s="83" t="e">
        <f>+VLOOKUP(B77,#REF!,12,0)</f>
        <v>#REF!</v>
      </c>
      <c r="N77" s="83" t="e">
        <f>+VLOOKUP(B77,#REF!,13,0)</f>
        <v>#REF!</v>
      </c>
      <c r="O77" s="85"/>
    </row>
    <row r="78" spans="1:15" ht="14.5" x14ac:dyDescent="0.35">
      <c r="A78" s="33">
        <v>72</v>
      </c>
      <c r="B78" s="62">
        <v>36721354</v>
      </c>
      <c r="C78" s="9">
        <v>44075</v>
      </c>
      <c r="D78" s="124" t="s">
        <v>393</v>
      </c>
      <c r="E78" s="124" t="s">
        <v>43</v>
      </c>
      <c r="F78" s="8">
        <f t="shared" ca="1" si="20"/>
        <v>3</v>
      </c>
      <c r="G78" s="9">
        <v>44075</v>
      </c>
      <c r="H78" s="9">
        <f t="shared" ca="1" si="21"/>
        <v>45170</v>
      </c>
      <c r="I78" s="8">
        <f t="shared" ca="1" si="24"/>
        <v>3</v>
      </c>
      <c r="J78" s="8">
        <f t="shared" ca="1" si="22"/>
        <v>45</v>
      </c>
      <c r="K78" s="14" t="str">
        <f t="shared" ca="1" si="23"/>
        <v>VENCIDAS</v>
      </c>
      <c r="L78" s="11"/>
      <c r="M78" s="83" t="e">
        <f>+VLOOKUP(B78,#REF!,12,0)</f>
        <v>#REF!</v>
      </c>
      <c r="N78" s="83" t="e">
        <f>+VLOOKUP(B78,#REF!,13,0)</f>
        <v>#REF!</v>
      </c>
      <c r="O78" s="85"/>
    </row>
    <row r="79" spans="1:15" ht="14.5" x14ac:dyDescent="0.35">
      <c r="A79" s="33">
        <v>73</v>
      </c>
      <c r="B79" s="62">
        <v>9096547</v>
      </c>
      <c r="C79" s="9">
        <v>44075</v>
      </c>
      <c r="D79" s="124" t="s">
        <v>394</v>
      </c>
      <c r="E79" s="124" t="s">
        <v>43</v>
      </c>
      <c r="F79" s="8">
        <f t="shared" ca="1" si="20"/>
        <v>3</v>
      </c>
      <c r="G79" s="9">
        <v>44075</v>
      </c>
      <c r="H79" s="9">
        <f t="shared" ca="1" si="21"/>
        <v>45170</v>
      </c>
      <c r="I79" s="8">
        <f t="shared" ca="1" si="24"/>
        <v>3</v>
      </c>
      <c r="J79" s="8">
        <f t="shared" ca="1" si="22"/>
        <v>45</v>
      </c>
      <c r="K79" s="14" t="str">
        <f t="shared" ca="1" si="23"/>
        <v>VENCIDAS</v>
      </c>
      <c r="L79" s="11"/>
      <c r="M79" s="83" t="e">
        <f>+VLOOKUP(B79,#REF!,12,0)</f>
        <v>#REF!</v>
      </c>
      <c r="N79" s="83" t="e">
        <f>+VLOOKUP(B79,#REF!,13,0)</f>
        <v>#REF!</v>
      </c>
      <c r="O79" s="85"/>
    </row>
    <row r="80" spans="1:15" ht="14.5" x14ac:dyDescent="0.35">
      <c r="A80" s="33">
        <v>74</v>
      </c>
      <c r="B80" s="62">
        <v>7629246</v>
      </c>
      <c r="C80" s="9">
        <v>44075</v>
      </c>
      <c r="D80" s="124" t="s">
        <v>398</v>
      </c>
      <c r="E80" s="124" t="s">
        <v>554</v>
      </c>
      <c r="F80" s="8">
        <f t="shared" ca="1" si="20"/>
        <v>3</v>
      </c>
      <c r="G80" s="9">
        <v>44075</v>
      </c>
      <c r="H80" s="9">
        <f t="shared" ca="1" si="21"/>
        <v>45170</v>
      </c>
      <c r="I80" s="8">
        <f t="shared" ca="1" si="24"/>
        <v>3</v>
      </c>
      <c r="J80" s="8">
        <f t="shared" ca="1" si="22"/>
        <v>45</v>
      </c>
      <c r="K80" s="14" t="str">
        <f t="shared" ca="1" si="23"/>
        <v>VENCIDAS</v>
      </c>
      <c r="L80" s="11"/>
      <c r="M80" s="83" t="e">
        <f>+VLOOKUP(B80,#REF!,12,0)</f>
        <v>#REF!</v>
      </c>
      <c r="N80" s="83" t="e">
        <f>+VLOOKUP(B80,#REF!,13,0)</f>
        <v>#REF!</v>
      </c>
      <c r="O80" s="85"/>
    </row>
    <row r="81" spans="1:15" ht="14.5" x14ac:dyDescent="0.35">
      <c r="A81" s="33">
        <v>75</v>
      </c>
      <c r="B81" s="62">
        <v>7594699</v>
      </c>
      <c r="C81" s="9">
        <v>44075</v>
      </c>
      <c r="D81" s="124" t="s">
        <v>399</v>
      </c>
      <c r="E81" s="124" t="s">
        <v>568</v>
      </c>
      <c r="F81" s="8">
        <f t="shared" ca="1" si="20"/>
        <v>3</v>
      </c>
      <c r="G81" s="9">
        <v>44075</v>
      </c>
      <c r="H81" s="9">
        <f t="shared" ca="1" si="21"/>
        <v>45170</v>
      </c>
      <c r="I81" s="8">
        <f t="shared" ca="1" si="24"/>
        <v>3</v>
      </c>
      <c r="J81" s="8">
        <f t="shared" ca="1" si="22"/>
        <v>45</v>
      </c>
      <c r="K81" s="14" t="str">
        <f t="shared" ca="1" si="23"/>
        <v>VENCIDAS</v>
      </c>
      <c r="L81" s="11"/>
      <c r="M81" s="83" t="e">
        <f>+VLOOKUP(B81,#REF!,12,0)</f>
        <v>#REF!</v>
      </c>
      <c r="N81" s="83" t="e">
        <f>+VLOOKUP(B81,#REF!,13,0)</f>
        <v>#REF!</v>
      </c>
      <c r="O81" s="85"/>
    </row>
    <row r="82" spans="1:15" ht="14.5" x14ac:dyDescent="0.35">
      <c r="A82" s="33">
        <v>76</v>
      </c>
      <c r="B82" s="62">
        <v>85456106</v>
      </c>
      <c r="C82" s="9">
        <v>44075</v>
      </c>
      <c r="D82" s="124" t="s">
        <v>400</v>
      </c>
      <c r="E82" s="124" t="s">
        <v>575</v>
      </c>
      <c r="F82" s="8">
        <f t="shared" ca="1" si="20"/>
        <v>3</v>
      </c>
      <c r="G82" s="9">
        <v>44075</v>
      </c>
      <c r="H82" s="9">
        <f t="shared" ca="1" si="21"/>
        <v>45170</v>
      </c>
      <c r="I82" s="8">
        <f t="shared" ca="1" si="24"/>
        <v>3</v>
      </c>
      <c r="J82" s="8">
        <f t="shared" ca="1" si="22"/>
        <v>45</v>
      </c>
      <c r="K82" s="14" t="str">
        <f t="shared" ca="1" si="23"/>
        <v>VENCIDAS</v>
      </c>
      <c r="L82" s="11"/>
      <c r="M82" s="83" t="e">
        <f>+VLOOKUP(B82,#REF!,12,0)</f>
        <v>#REF!</v>
      </c>
      <c r="N82" s="83" t="e">
        <f>+VLOOKUP(B82,#REF!,13,0)</f>
        <v>#REF!</v>
      </c>
      <c r="O82" s="85"/>
    </row>
    <row r="83" spans="1:15" ht="14.5" x14ac:dyDescent="0.35">
      <c r="A83" s="33">
        <v>77</v>
      </c>
      <c r="B83" s="62">
        <v>7601424</v>
      </c>
      <c r="C83" s="9">
        <v>44075</v>
      </c>
      <c r="D83" s="124" t="s">
        <v>412</v>
      </c>
      <c r="E83" s="124" t="s">
        <v>544</v>
      </c>
      <c r="F83" s="8">
        <f t="shared" ca="1" si="20"/>
        <v>3</v>
      </c>
      <c r="G83" s="9">
        <v>44075</v>
      </c>
      <c r="H83" s="9">
        <f t="shared" ca="1" si="21"/>
        <v>45170</v>
      </c>
      <c r="I83" s="8">
        <f t="shared" ca="1" si="24"/>
        <v>3</v>
      </c>
      <c r="J83" s="8">
        <f t="shared" ca="1" si="22"/>
        <v>45</v>
      </c>
      <c r="K83" s="14" t="str">
        <f t="shared" ca="1" si="23"/>
        <v>VENCIDAS</v>
      </c>
      <c r="L83" s="11"/>
      <c r="M83" s="83" t="e">
        <f>+VLOOKUP(B83,#REF!,12,0)</f>
        <v>#REF!</v>
      </c>
      <c r="N83" s="83" t="e">
        <f>+VLOOKUP(B83,#REF!,13,0)</f>
        <v>#REF!</v>
      </c>
      <c r="O83" s="85"/>
    </row>
    <row r="84" spans="1:15" ht="14.5" x14ac:dyDescent="0.35">
      <c r="A84" s="33">
        <v>78</v>
      </c>
      <c r="B84" s="62">
        <v>7631448</v>
      </c>
      <c r="C84" s="9">
        <v>44075</v>
      </c>
      <c r="D84" s="124" t="s">
        <v>416</v>
      </c>
      <c r="E84" s="124" t="s">
        <v>552</v>
      </c>
      <c r="F84" s="8">
        <f t="shared" ca="1" si="20"/>
        <v>3</v>
      </c>
      <c r="G84" s="9">
        <v>44075</v>
      </c>
      <c r="H84" s="9">
        <f t="shared" ca="1" si="21"/>
        <v>45170</v>
      </c>
      <c r="I84" s="8">
        <f t="shared" ca="1" si="24"/>
        <v>3</v>
      </c>
      <c r="J84" s="8">
        <f t="shared" ca="1" si="22"/>
        <v>45</v>
      </c>
      <c r="K84" s="14" t="str">
        <f t="shared" ca="1" si="23"/>
        <v>VENCIDAS</v>
      </c>
      <c r="L84" s="11"/>
      <c r="M84" s="83" t="e">
        <f>+VLOOKUP(B84,#REF!,12,0)</f>
        <v>#REF!</v>
      </c>
      <c r="N84" s="83" t="e">
        <f>+VLOOKUP(B84,#REF!,13,0)</f>
        <v>#REF!</v>
      </c>
      <c r="O84" s="85"/>
    </row>
    <row r="85" spans="1:15" ht="14.5" x14ac:dyDescent="0.35">
      <c r="A85" s="33">
        <v>79</v>
      </c>
      <c r="B85" s="62">
        <v>1124020291</v>
      </c>
      <c r="C85" s="9">
        <v>44075</v>
      </c>
      <c r="D85" s="124" t="s">
        <v>419</v>
      </c>
      <c r="E85" s="124" t="s">
        <v>577</v>
      </c>
      <c r="F85" s="8">
        <f t="shared" ref="F85:F102" ca="1" si="25">DATEDIF(C85,TODAY(),"Y")</f>
        <v>3</v>
      </c>
      <c r="G85" s="9">
        <v>44075</v>
      </c>
      <c r="H85" s="9">
        <f t="shared" ref="H85:H102" ca="1" si="26">DATE(YEAR(G85)+I85,MONTH(G85),DAY(G85))</f>
        <v>45170</v>
      </c>
      <c r="I85" s="8">
        <f t="shared" ca="1" si="24"/>
        <v>3</v>
      </c>
      <c r="J85" s="8">
        <f t="shared" ref="J85:J102" ca="1" si="27">+I85*15</f>
        <v>45</v>
      </c>
      <c r="K85" s="14" t="str">
        <f t="shared" ref="K85:K102" ca="1" si="28">IF(I85&gt;=1,"VENCIDAS","----")</f>
        <v>VENCIDAS</v>
      </c>
      <c r="L85" s="11"/>
      <c r="M85" s="83" t="e">
        <f>+VLOOKUP(B85,#REF!,12,0)</f>
        <v>#REF!</v>
      </c>
      <c r="N85" s="83" t="e">
        <f>+VLOOKUP(B85,#REF!,13,0)</f>
        <v>#REF!</v>
      </c>
      <c r="O85" s="85"/>
    </row>
    <row r="86" spans="1:15" ht="14.5" x14ac:dyDescent="0.35">
      <c r="A86" s="33">
        <v>80</v>
      </c>
      <c r="B86" s="62">
        <v>1083049895</v>
      </c>
      <c r="C86" s="9">
        <v>44075</v>
      </c>
      <c r="D86" s="124" t="s">
        <v>420</v>
      </c>
      <c r="E86" s="124" t="s">
        <v>43</v>
      </c>
      <c r="F86" s="8">
        <f t="shared" ca="1" si="25"/>
        <v>3</v>
      </c>
      <c r="G86" s="9">
        <v>44075</v>
      </c>
      <c r="H86" s="9">
        <f t="shared" ca="1" si="26"/>
        <v>45170</v>
      </c>
      <c r="I86" s="8">
        <f t="shared" ca="1" si="24"/>
        <v>3</v>
      </c>
      <c r="J86" s="8">
        <f t="shared" ca="1" si="27"/>
        <v>45</v>
      </c>
      <c r="K86" s="14" t="str">
        <f t="shared" ca="1" si="28"/>
        <v>VENCIDAS</v>
      </c>
      <c r="L86" s="11"/>
      <c r="M86" s="83" t="e">
        <f>+VLOOKUP(B86,#REF!,12,0)</f>
        <v>#REF!</v>
      </c>
      <c r="N86" s="83" t="e">
        <f>+VLOOKUP(B86,#REF!,13,0)</f>
        <v>#REF!</v>
      </c>
      <c r="O86" s="85"/>
    </row>
    <row r="87" spans="1:15" ht="14.5" x14ac:dyDescent="0.35">
      <c r="A87" s="33">
        <v>81</v>
      </c>
      <c r="B87" s="62">
        <v>1081808863</v>
      </c>
      <c r="C87" s="9">
        <v>44105</v>
      </c>
      <c r="D87" s="124" t="s">
        <v>432</v>
      </c>
      <c r="E87" s="124" t="s">
        <v>539</v>
      </c>
      <c r="F87" s="8">
        <f t="shared" ca="1" si="25"/>
        <v>3</v>
      </c>
      <c r="G87" s="9">
        <v>44105</v>
      </c>
      <c r="H87" s="9">
        <f t="shared" ca="1" si="26"/>
        <v>45200</v>
      </c>
      <c r="I87" s="8">
        <f t="shared" ca="1" si="24"/>
        <v>3</v>
      </c>
      <c r="J87" s="8">
        <f t="shared" ca="1" si="27"/>
        <v>45</v>
      </c>
      <c r="K87" s="14" t="str">
        <f t="shared" ca="1" si="28"/>
        <v>VENCIDAS</v>
      </c>
      <c r="L87" s="11"/>
      <c r="M87" s="83" t="e">
        <f>+VLOOKUP(B87,#REF!,12,0)</f>
        <v>#REF!</v>
      </c>
      <c r="N87" s="83" t="e">
        <f>+VLOOKUP(B87,#REF!,13,0)</f>
        <v>#REF!</v>
      </c>
      <c r="O87" s="85"/>
    </row>
    <row r="88" spans="1:15" ht="14.5" x14ac:dyDescent="0.35">
      <c r="A88" s="33">
        <v>82</v>
      </c>
      <c r="B88" s="62">
        <v>85155448</v>
      </c>
      <c r="C88" s="9">
        <v>44105</v>
      </c>
      <c r="D88" s="124" t="s">
        <v>435</v>
      </c>
      <c r="E88" s="124" t="s">
        <v>539</v>
      </c>
      <c r="F88" s="8">
        <f t="shared" ca="1" si="25"/>
        <v>3</v>
      </c>
      <c r="G88" s="9">
        <v>44105</v>
      </c>
      <c r="H88" s="9">
        <f t="shared" ca="1" si="26"/>
        <v>45200</v>
      </c>
      <c r="I88" s="8">
        <f t="shared" ref="I88:I109" ca="1" si="29">DATEDIF(G88,TODAY(),"Y")</f>
        <v>3</v>
      </c>
      <c r="J88" s="8">
        <f t="shared" ca="1" si="27"/>
        <v>45</v>
      </c>
      <c r="K88" s="14" t="str">
        <f t="shared" ca="1" si="28"/>
        <v>VENCIDAS</v>
      </c>
      <c r="L88" s="11"/>
      <c r="M88" s="83" t="e">
        <f>+VLOOKUP(B88,#REF!,12,0)</f>
        <v>#REF!</v>
      </c>
      <c r="N88" s="83" t="e">
        <f>+VLOOKUP(B88,#REF!,13,0)</f>
        <v>#REF!</v>
      </c>
      <c r="O88" s="85"/>
    </row>
    <row r="89" spans="1:15" ht="14.5" x14ac:dyDescent="0.35">
      <c r="A89" s="33">
        <v>83</v>
      </c>
      <c r="B89" s="62">
        <v>1083010756</v>
      </c>
      <c r="C89" s="9">
        <v>44119</v>
      </c>
      <c r="D89" s="124" t="s">
        <v>444</v>
      </c>
      <c r="E89" s="124" t="s">
        <v>43</v>
      </c>
      <c r="F89" s="8">
        <f t="shared" ca="1" si="25"/>
        <v>3</v>
      </c>
      <c r="G89" s="9">
        <v>44119</v>
      </c>
      <c r="H89" s="9">
        <f t="shared" ca="1" si="26"/>
        <v>45214</v>
      </c>
      <c r="I89" s="8">
        <f t="shared" ca="1" si="29"/>
        <v>3</v>
      </c>
      <c r="J89" s="8">
        <f t="shared" ca="1" si="27"/>
        <v>45</v>
      </c>
      <c r="K89" s="14" t="str">
        <f t="shared" ca="1" si="28"/>
        <v>VENCIDAS</v>
      </c>
      <c r="L89" s="11"/>
      <c r="M89" s="83" t="e">
        <f>+VLOOKUP(B89,#REF!,12,0)</f>
        <v>#REF!</v>
      </c>
      <c r="N89" s="83" t="e">
        <f>+VLOOKUP(B89,#REF!,13,0)</f>
        <v>#REF!</v>
      </c>
      <c r="O89" s="85"/>
    </row>
    <row r="90" spans="1:15" ht="14.5" x14ac:dyDescent="0.35">
      <c r="A90" s="33">
        <v>84</v>
      </c>
      <c r="B90" s="62">
        <v>1083028038</v>
      </c>
      <c r="C90" s="9">
        <v>44119</v>
      </c>
      <c r="D90" s="124" t="s">
        <v>446</v>
      </c>
      <c r="E90" s="124" t="s">
        <v>539</v>
      </c>
      <c r="F90" s="8">
        <f t="shared" ca="1" si="25"/>
        <v>3</v>
      </c>
      <c r="G90" s="9">
        <v>44119</v>
      </c>
      <c r="H90" s="9">
        <f t="shared" ca="1" si="26"/>
        <v>45214</v>
      </c>
      <c r="I90" s="8">
        <f t="shared" ca="1" si="29"/>
        <v>3</v>
      </c>
      <c r="J90" s="8">
        <f t="shared" ca="1" si="27"/>
        <v>45</v>
      </c>
      <c r="K90" s="14" t="str">
        <f t="shared" ca="1" si="28"/>
        <v>VENCIDAS</v>
      </c>
      <c r="L90" s="11"/>
      <c r="M90" s="83" t="e">
        <f>+VLOOKUP(B90,#REF!,12,0)</f>
        <v>#REF!</v>
      </c>
      <c r="N90" s="83" t="e">
        <f>+VLOOKUP(B90,#REF!,13,0)</f>
        <v>#REF!</v>
      </c>
      <c r="O90" s="85"/>
    </row>
    <row r="91" spans="1:15" ht="14.5" x14ac:dyDescent="0.35">
      <c r="A91" s="33">
        <v>85</v>
      </c>
      <c r="B91" s="62">
        <v>1082883568</v>
      </c>
      <c r="C91" s="9">
        <v>44119</v>
      </c>
      <c r="D91" s="124" t="s">
        <v>448</v>
      </c>
      <c r="E91" s="124" t="s">
        <v>43</v>
      </c>
      <c r="F91" s="8">
        <f t="shared" ca="1" si="25"/>
        <v>3</v>
      </c>
      <c r="G91" s="9">
        <v>44119</v>
      </c>
      <c r="H91" s="9">
        <f t="shared" ca="1" si="26"/>
        <v>45214</v>
      </c>
      <c r="I91" s="8">
        <f t="shared" ca="1" si="29"/>
        <v>3</v>
      </c>
      <c r="J91" s="8">
        <f t="shared" ca="1" si="27"/>
        <v>45</v>
      </c>
      <c r="K91" s="14" t="str">
        <f t="shared" ca="1" si="28"/>
        <v>VENCIDAS</v>
      </c>
      <c r="L91" s="11"/>
      <c r="M91" s="83" t="e">
        <f>+VLOOKUP(B91,#REF!,12,0)</f>
        <v>#REF!</v>
      </c>
      <c r="N91" s="83" t="e">
        <f>+VLOOKUP(B91,#REF!,13,0)</f>
        <v>#REF!</v>
      </c>
      <c r="O91" s="85"/>
    </row>
    <row r="92" spans="1:15" ht="14.5" x14ac:dyDescent="0.35">
      <c r="A92" s="33">
        <v>86</v>
      </c>
      <c r="B92" s="62">
        <v>1216974827</v>
      </c>
      <c r="C92" s="9">
        <v>44123</v>
      </c>
      <c r="D92" s="124" t="s">
        <v>449</v>
      </c>
      <c r="E92" s="124" t="s">
        <v>539</v>
      </c>
      <c r="F92" s="8">
        <f t="shared" ca="1" si="25"/>
        <v>3</v>
      </c>
      <c r="G92" s="9">
        <v>44123</v>
      </c>
      <c r="H92" s="9">
        <f t="shared" ca="1" si="26"/>
        <v>45218</v>
      </c>
      <c r="I92" s="8">
        <f t="shared" ca="1" si="29"/>
        <v>3</v>
      </c>
      <c r="J92" s="8">
        <f t="shared" ca="1" si="27"/>
        <v>45</v>
      </c>
      <c r="K92" s="14" t="str">
        <f t="shared" ca="1" si="28"/>
        <v>VENCIDAS</v>
      </c>
      <c r="L92" s="11"/>
      <c r="M92" s="83" t="e">
        <f>+VLOOKUP(B92,#REF!,12,0)</f>
        <v>#REF!</v>
      </c>
      <c r="N92" s="83" t="e">
        <f>+VLOOKUP(B92,#REF!,13,0)</f>
        <v>#REF!</v>
      </c>
      <c r="O92" s="85"/>
    </row>
    <row r="93" spans="1:15" ht="14.5" x14ac:dyDescent="0.35">
      <c r="A93" s="33">
        <v>87</v>
      </c>
      <c r="B93" s="62">
        <v>71673379</v>
      </c>
      <c r="C93" s="9">
        <v>44138</v>
      </c>
      <c r="D93" s="124" t="s">
        <v>452</v>
      </c>
      <c r="E93" s="124" t="s">
        <v>556</v>
      </c>
      <c r="F93" s="8">
        <f t="shared" ca="1" si="25"/>
        <v>3</v>
      </c>
      <c r="G93" s="9">
        <v>44138</v>
      </c>
      <c r="H93" s="9">
        <f t="shared" ca="1" si="26"/>
        <v>45233</v>
      </c>
      <c r="I93" s="8">
        <f t="shared" ca="1" si="29"/>
        <v>3</v>
      </c>
      <c r="J93" s="8">
        <f t="shared" ca="1" si="27"/>
        <v>45</v>
      </c>
      <c r="K93" s="14" t="str">
        <f t="shared" ca="1" si="28"/>
        <v>VENCIDAS</v>
      </c>
      <c r="L93" s="11"/>
      <c r="M93" s="83" t="e">
        <f>+VLOOKUP(B93,#REF!,12,0)</f>
        <v>#REF!</v>
      </c>
      <c r="N93" s="83" t="e">
        <f>+VLOOKUP(B93,#REF!,13,0)</f>
        <v>#REF!</v>
      </c>
      <c r="O93" s="85"/>
    </row>
    <row r="94" spans="1:15" ht="14.5" x14ac:dyDescent="0.35">
      <c r="A94" s="33">
        <v>88</v>
      </c>
      <c r="B94" s="62">
        <v>85150313</v>
      </c>
      <c r="C94" s="9">
        <v>44138</v>
      </c>
      <c r="D94" s="124" t="s">
        <v>453</v>
      </c>
      <c r="E94" s="124" t="s">
        <v>584</v>
      </c>
      <c r="F94" s="8">
        <f t="shared" ca="1" si="25"/>
        <v>3</v>
      </c>
      <c r="G94" s="9">
        <v>44138</v>
      </c>
      <c r="H94" s="9">
        <f t="shared" ca="1" si="26"/>
        <v>45233</v>
      </c>
      <c r="I94" s="8">
        <f t="shared" ca="1" si="29"/>
        <v>3</v>
      </c>
      <c r="J94" s="8">
        <f t="shared" ca="1" si="27"/>
        <v>45</v>
      </c>
      <c r="K94" s="14" t="str">
        <f t="shared" ca="1" si="28"/>
        <v>VENCIDAS</v>
      </c>
      <c r="L94" s="11"/>
      <c r="M94" s="83" t="e">
        <f>+VLOOKUP(B94,#REF!,12,0)</f>
        <v>#REF!</v>
      </c>
      <c r="N94" s="83" t="e">
        <f>+VLOOKUP(B94,#REF!,13,0)</f>
        <v>#REF!</v>
      </c>
      <c r="O94" s="85"/>
    </row>
    <row r="95" spans="1:15" ht="14.5" x14ac:dyDescent="0.35">
      <c r="A95" s="33">
        <v>89</v>
      </c>
      <c r="B95" s="62">
        <v>85475065</v>
      </c>
      <c r="C95" s="9">
        <v>44152</v>
      </c>
      <c r="D95" s="124" t="s">
        <v>460</v>
      </c>
      <c r="E95" s="124" t="s">
        <v>596</v>
      </c>
      <c r="F95" s="8">
        <f t="shared" ca="1" si="25"/>
        <v>3</v>
      </c>
      <c r="G95" s="9">
        <v>44152</v>
      </c>
      <c r="H95" s="9">
        <f t="shared" ca="1" si="26"/>
        <v>45247</v>
      </c>
      <c r="I95" s="8">
        <f t="shared" ca="1" si="29"/>
        <v>3</v>
      </c>
      <c r="J95" s="8">
        <f t="shared" ca="1" si="27"/>
        <v>45</v>
      </c>
      <c r="K95" s="14" t="str">
        <f t="shared" ca="1" si="28"/>
        <v>VENCIDAS</v>
      </c>
      <c r="L95" s="11"/>
      <c r="M95" s="83" t="e">
        <f>+VLOOKUP(B95,#REF!,12,0)</f>
        <v>#REF!</v>
      </c>
      <c r="N95" s="83" t="e">
        <f>+VLOOKUP(B95,#REF!,13,0)</f>
        <v>#REF!</v>
      </c>
      <c r="O95" s="85"/>
    </row>
    <row r="96" spans="1:15" ht="14.5" x14ac:dyDescent="0.35">
      <c r="A96" s="33">
        <v>90</v>
      </c>
      <c r="B96" s="62">
        <v>1082841105</v>
      </c>
      <c r="C96" s="9">
        <v>44152</v>
      </c>
      <c r="D96" s="124" t="s">
        <v>462</v>
      </c>
      <c r="E96" s="124" t="s">
        <v>596</v>
      </c>
      <c r="F96" s="8">
        <f t="shared" ca="1" si="25"/>
        <v>3</v>
      </c>
      <c r="G96" s="9">
        <v>44152</v>
      </c>
      <c r="H96" s="9">
        <f t="shared" ca="1" si="26"/>
        <v>45247</v>
      </c>
      <c r="I96" s="8">
        <f t="shared" ca="1" si="29"/>
        <v>3</v>
      </c>
      <c r="J96" s="8">
        <f t="shared" ca="1" si="27"/>
        <v>45</v>
      </c>
      <c r="K96" s="14" t="str">
        <f t="shared" ca="1" si="28"/>
        <v>VENCIDAS</v>
      </c>
      <c r="L96" s="11"/>
      <c r="M96" s="83" t="e">
        <f>+VLOOKUP(B96,#REF!,12,0)</f>
        <v>#REF!</v>
      </c>
      <c r="N96" s="83" t="e">
        <f>+VLOOKUP(B96,#REF!,13,0)</f>
        <v>#REF!</v>
      </c>
      <c r="O96" s="85"/>
    </row>
    <row r="97" spans="1:15" ht="14.5" x14ac:dyDescent="0.35">
      <c r="A97" s="33">
        <v>91</v>
      </c>
      <c r="B97" s="62">
        <v>85261739</v>
      </c>
      <c r="C97" s="9">
        <v>44152</v>
      </c>
      <c r="D97" s="124" t="s">
        <v>463</v>
      </c>
      <c r="E97" s="124" t="s">
        <v>596</v>
      </c>
      <c r="F97" s="8">
        <f t="shared" ca="1" si="25"/>
        <v>3</v>
      </c>
      <c r="G97" s="9">
        <v>44152</v>
      </c>
      <c r="H97" s="9">
        <f t="shared" ca="1" si="26"/>
        <v>45247</v>
      </c>
      <c r="I97" s="8">
        <f t="shared" ca="1" si="29"/>
        <v>3</v>
      </c>
      <c r="J97" s="8">
        <f t="shared" ca="1" si="27"/>
        <v>45</v>
      </c>
      <c r="K97" s="14" t="str">
        <f t="shared" ca="1" si="28"/>
        <v>VENCIDAS</v>
      </c>
      <c r="L97" s="11"/>
      <c r="M97" s="83" t="e">
        <f>+VLOOKUP(B97,#REF!,12,0)</f>
        <v>#REF!</v>
      </c>
      <c r="N97" s="83" t="e">
        <f>+VLOOKUP(B97,#REF!,13,0)</f>
        <v>#REF!</v>
      </c>
      <c r="O97" s="85"/>
    </row>
    <row r="98" spans="1:15" ht="14.5" x14ac:dyDescent="0.35">
      <c r="A98" s="33">
        <v>92</v>
      </c>
      <c r="B98" s="62">
        <v>7632483</v>
      </c>
      <c r="C98" s="9">
        <v>44180</v>
      </c>
      <c r="D98" s="124" t="s">
        <v>464</v>
      </c>
      <c r="E98" s="124" t="s">
        <v>597</v>
      </c>
      <c r="F98" s="8">
        <f t="shared" ca="1" si="25"/>
        <v>3</v>
      </c>
      <c r="G98" s="9">
        <v>44180</v>
      </c>
      <c r="H98" s="9">
        <f t="shared" ca="1" si="26"/>
        <v>45275</v>
      </c>
      <c r="I98" s="8">
        <f t="shared" ca="1" si="29"/>
        <v>3</v>
      </c>
      <c r="J98" s="8">
        <f t="shared" ca="1" si="27"/>
        <v>45</v>
      </c>
      <c r="K98" s="14" t="str">
        <f t="shared" ca="1" si="28"/>
        <v>VENCIDAS</v>
      </c>
      <c r="L98" s="11"/>
      <c r="M98" s="83" t="e">
        <f>+VLOOKUP(B98,#REF!,12,0)</f>
        <v>#REF!</v>
      </c>
      <c r="N98" s="83" t="e">
        <f>+VLOOKUP(B98,#REF!,13,0)</f>
        <v>#REF!</v>
      </c>
      <c r="O98" s="85"/>
    </row>
    <row r="99" spans="1:15" ht="14.5" x14ac:dyDescent="0.35">
      <c r="A99" s="33">
        <v>93</v>
      </c>
      <c r="B99" s="62">
        <v>9268638</v>
      </c>
      <c r="C99" s="9">
        <v>44203</v>
      </c>
      <c r="D99" s="124" t="s">
        <v>471</v>
      </c>
      <c r="E99" s="124" t="s">
        <v>43</v>
      </c>
      <c r="F99" s="8">
        <f t="shared" ca="1" si="25"/>
        <v>3</v>
      </c>
      <c r="G99" s="9">
        <v>44203</v>
      </c>
      <c r="H99" s="9">
        <f t="shared" ca="1" si="26"/>
        <v>45298</v>
      </c>
      <c r="I99" s="8">
        <f t="shared" ca="1" si="29"/>
        <v>3</v>
      </c>
      <c r="J99" s="8">
        <f t="shared" ca="1" si="27"/>
        <v>45</v>
      </c>
      <c r="K99" s="14" t="str">
        <f t="shared" ca="1" si="28"/>
        <v>VENCIDAS</v>
      </c>
      <c r="L99" s="11"/>
      <c r="M99" s="83" t="e">
        <f>+VLOOKUP(B99,#REF!,12,0)</f>
        <v>#REF!</v>
      </c>
      <c r="N99" s="83" t="e">
        <f>+VLOOKUP(B99,#REF!,13,0)</f>
        <v>#REF!</v>
      </c>
      <c r="O99" s="85"/>
    </row>
    <row r="100" spans="1:15" ht="14.5" x14ac:dyDescent="0.35">
      <c r="A100" s="33">
        <v>94</v>
      </c>
      <c r="B100" s="62">
        <v>1082887420</v>
      </c>
      <c r="C100" s="9">
        <v>44228</v>
      </c>
      <c r="D100" s="124" t="s">
        <v>477</v>
      </c>
      <c r="E100" s="124" t="s">
        <v>596</v>
      </c>
      <c r="F100" s="8">
        <f t="shared" ca="1" si="25"/>
        <v>3</v>
      </c>
      <c r="G100" s="9">
        <v>44228</v>
      </c>
      <c r="H100" s="9">
        <f t="shared" ca="1" si="26"/>
        <v>45323</v>
      </c>
      <c r="I100" s="8">
        <f t="shared" ca="1" si="29"/>
        <v>3</v>
      </c>
      <c r="J100" s="8">
        <f t="shared" ca="1" si="27"/>
        <v>45</v>
      </c>
      <c r="K100" s="14" t="str">
        <f t="shared" ca="1" si="28"/>
        <v>VENCIDAS</v>
      </c>
      <c r="L100" s="11"/>
      <c r="M100" s="83" t="e">
        <f>+VLOOKUP(B100,#REF!,12,0)</f>
        <v>#REF!</v>
      </c>
      <c r="N100" s="83" t="e">
        <f>+VLOOKUP(B100,#REF!,13,0)</f>
        <v>#REF!</v>
      </c>
      <c r="O100" s="85"/>
    </row>
    <row r="101" spans="1:15" ht="14.5" x14ac:dyDescent="0.35">
      <c r="A101" s="33">
        <v>95</v>
      </c>
      <c r="B101" s="62">
        <v>85460188</v>
      </c>
      <c r="C101" s="9">
        <v>44228</v>
      </c>
      <c r="D101" s="124" t="s">
        <v>479</v>
      </c>
      <c r="E101" s="124" t="s">
        <v>535</v>
      </c>
      <c r="F101" s="8">
        <f t="shared" ca="1" si="25"/>
        <v>3</v>
      </c>
      <c r="G101" s="9">
        <v>44228</v>
      </c>
      <c r="H101" s="9">
        <f t="shared" ca="1" si="26"/>
        <v>45323</v>
      </c>
      <c r="I101" s="8">
        <f t="shared" ca="1" si="29"/>
        <v>3</v>
      </c>
      <c r="J101" s="8">
        <f t="shared" ca="1" si="27"/>
        <v>45</v>
      </c>
      <c r="K101" s="14" t="str">
        <f t="shared" ca="1" si="28"/>
        <v>VENCIDAS</v>
      </c>
      <c r="L101" s="11"/>
      <c r="M101" s="83" t="e">
        <f>+VLOOKUP(B101,#REF!,12,0)</f>
        <v>#REF!</v>
      </c>
      <c r="N101" s="83" t="e">
        <f>+VLOOKUP(B101,#REF!,13,0)</f>
        <v>#REF!</v>
      </c>
      <c r="O101" s="85"/>
    </row>
    <row r="102" spans="1:15" ht="14.5" x14ac:dyDescent="0.35">
      <c r="A102" s="33">
        <v>96</v>
      </c>
      <c r="B102" s="62">
        <v>1082956846</v>
      </c>
      <c r="C102" s="9">
        <v>44228</v>
      </c>
      <c r="D102" s="124" t="s">
        <v>480</v>
      </c>
      <c r="E102" s="124" t="s">
        <v>596</v>
      </c>
      <c r="F102" s="8">
        <f t="shared" ca="1" si="25"/>
        <v>3</v>
      </c>
      <c r="G102" s="9">
        <v>44228</v>
      </c>
      <c r="H102" s="9">
        <f t="shared" ca="1" si="26"/>
        <v>45323</v>
      </c>
      <c r="I102" s="8">
        <f t="shared" ca="1" si="29"/>
        <v>3</v>
      </c>
      <c r="J102" s="8">
        <f t="shared" ca="1" si="27"/>
        <v>45</v>
      </c>
      <c r="K102" s="14" t="str">
        <f t="shared" ca="1" si="28"/>
        <v>VENCIDAS</v>
      </c>
      <c r="L102" s="11"/>
      <c r="M102" s="83" t="e">
        <f>+VLOOKUP(B102,#REF!,12,0)</f>
        <v>#REF!</v>
      </c>
      <c r="N102" s="83" t="e">
        <f>+VLOOKUP(B102,#REF!,13,0)</f>
        <v>#REF!</v>
      </c>
      <c r="O102" s="85"/>
    </row>
    <row r="103" spans="1:15" ht="14.5" x14ac:dyDescent="0.35">
      <c r="A103" s="33">
        <v>97</v>
      </c>
      <c r="B103" s="62">
        <v>57432639</v>
      </c>
      <c r="C103" s="9">
        <v>44242</v>
      </c>
      <c r="D103" s="124" t="s">
        <v>485</v>
      </c>
      <c r="E103" s="124" t="s">
        <v>539</v>
      </c>
      <c r="F103" s="8">
        <f t="shared" ref="F103:F118" ca="1" si="30">DATEDIF(C103,TODAY(),"Y")</f>
        <v>3</v>
      </c>
      <c r="G103" s="9">
        <v>44242</v>
      </c>
      <c r="H103" s="9">
        <f t="shared" ref="H103:H118" ca="1" si="31">DATE(YEAR(G103)+I103,MONTH(G103),DAY(G103))</f>
        <v>45337</v>
      </c>
      <c r="I103" s="8">
        <f t="shared" ca="1" si="29"/>
        <v>3</v>
      </c>
      <c r="J103" s="8">
        <f t="shared" ref="J103:J118" ca="1" si="32">+I103*15</f>
        <v>45</v>
      </c>
      <c r="K103" s="14" t="str">
        <f t="shared" ref="K103:K118" ca="1" si="33">IF(I103&gt;=1,"VENCIDAS","----")</f>
        <v>VENCIDAS</v>
      </c>
      <c r="L103" s="11"/>
      <c r="M103" s="83" t="e">
        <f>+VLOOKUP(B103,#REF!,12,0)</f>
        <v>#REF!</v>
      </c>
      <c r="N103" s="83" t="e">
        <f>+VLOOKUP(B103,#REF!,13,0)</f>
        <v>#REF!</v>
      </c>
      <c r="O103" s="85"/>
    </row>
    <row r="104" spans="1:15" ht="14.5" x14ac:dyDescent="0.35">
      <c r="A104" s="33">
        <v>98</v>
      </c>
      <c r="B104" s="62">
        <v>1082916737</v>
      </c>
      <c r="C104" s="9">
        <v>44242</v>
      </c>
      <c r="D104" s="124" t="s">
        <v>486</v>
      </c>
      <c r="E104" s="124" t="s">
        <v>539</v>
      </c>
      <c r="F104" s="8">
        <f t="shared" ca="1" si="30"/>
        <v>3</v>
      </c>
      <c r="G104" s="9">
        <v>44242</v>
      </c>
      <c r="H104" s="9">
        <f t="shared" ca="1" si="31"/>
        <v>45337</v>
      </c>
      <c r="I104" s="8">
        <f t="shared" ca="1" si="29"/>
        <v>3</v>
      </c>
      <c r="J104" s="8">
        <f t="shared" ca="1" si="32"/>
        <v>45</v>
      </c>
      <c r="K104" s="14" t="str">
        <f t="shared" ca="1" si="33"/>
        <v>VENCIDAS</v>
      </c>
      <c r="L104" s="11"/>
      <c r="M104" s="83" t="e">
        <f>+VLOOKUP(B104,#REF!,12,0)</f>
        <v>#REF!</v>
      </c>
      <c r="N104" s="83" t="e">
        <f>+VLOOKUP(B104,#REF!,13,0)</f>
        <v>#REF!</v>
      </c>
      <c r="O104" s="85"/>
    </row>
    <row r="105" spans="1:15" ht="14.5" x14ac:dyDescent="0.35">
      <c r="A105" s="33">
        <v>99</v>
      </c>
      <c r="B105" s="62">
        <v>1152937149</v>
      </c>
      <c r="C105" s="9">
        <v>44242</v>
      </c>
      <c r="D105" s="124" t="s">
        <v>487</v>
      </c>
      <c r="E105" s="124" t="s">
        <v>539</v>
      </c>
      <c r="F105" s="8">
        <f t="shared" ca="1" si="30"/>
        <v>3</v>
      </c>
      <c r="G105" s="9">
        <v>44242</v>
      </c>
      <c r="H105" s="9">
        <f t="shared" ca="1" si="31"/>
        <v>45337</v>
      </c>
      <c r="I105" s="8">
        <f t="shared" ca="1" si="29"/>
        <v>3</v>
      </c>
      <c r="J105" s="8">
        <f t="shared" ca="1" si="32"/>
        <v>45</v>
      </c>
      <c r="K105" s="14" t="str">
        <f t="shared" ca="1" si="33"/>
        <v>VENCIDAS</v>
      </c>
      <c r="L105" s="11"/>
      <c r="M105" s="83" t="e">
        <f>+VLOOKUP(B105,#REF!,12,0)</f>
        <v>#REF!</v>
      </c>
      <c r="N105" s="83" t="e">
        <f>+VLOOKUP(B105,#REF!,13,0)</f>
        <v>#REF!</v>
      </c>
      <c r="O105" s="85"/>
    </row>
    <row r="106" spans="1:15" ht="14.5" x14ac:dyDescent="0.35">
      <c r="A106" s="33">
        <v>100</v>
      </c>
      <c r="B106" s="62">
        <v>91430352</v>
      </c>
      <c r="C106" s="9">
        <v>44256</v>
      </c>
      <c r="D106" s="124" t="s">
        <v>489</v>
      </c>
      <c r="E106" s="124" t="s">
        <v>570</v>
      </c>
      <c r="F106" s="8">
        <f t="shared" ca="1" si="30"/>
        <v>3</v>
      </c>
      <c r="G106" s="9">
        <v>44256</v>
      </c>
      <c r="H106" s="9">
        <f t="shared" ca="1" si="31"/>
        <v>45352</v>
      </c>
      <c r="I106" s="8">
        <f t="shared" ca="1" si="29"/>
        <v>3</v>
      </c>
      <c r="J106" s="8">
        <f t="shared" ca="1" si="32"/>
        <v>45</v>
      </c>
      <c r="K106" s="14" t="str">
        <f t="shared" ca="1" si="33"/>
        <v>VENCIDAS</v>
      </c>
      <c r="L106" s="11"/>
      <c r="M106" s="83" t="e">
        <f>+VLOOKUP(B106,#REF!,12,0)</f>
        <v>#REF!</v>
      </c>
      <c r="N106" s="83" t="e">
        <f>+VLOOKUP(B106,#REF!,13,0)</f>
        <v>#REF!</v>
      </c>
      <c r="O106" s="85"/>
    </row>
    <row r="107" spans="1:15" ht="14.5" x14ac:dyDescent="0.35">
      <c r="A107" s="33">
        <v>101</v>
      </c>
      <c r="B107" s="62">
        <v>84094194</v>
      </c>
      <c r="C107" s="9">
        <v>44306</v>
      </c>
      <c r="D107" s="124" t="s">
        <v>493</v>
      </c>
      <c r="E107" s="124" t="s">
        <v>539</v>
      </c>
      <c r="F107" s="8">
        <f t="shared" ca="1" si="30"/>
        <v>2</v>
      </c>
      <c r="G107" s="9">
        <v>44306</v>
      </c>
      <c r="H107" s="9">
        <f t="shared" ca="1" si="31"/>
        <v>45036</v>
      </c>
      <c r="I107" s="8">
        <f t="shared" ca="1" si="29"/>
        <v>2</v>
      </c>
      <c r="J107" s="8">
        <f t="shared" ca="1" si="32"/>
        <v>30</v>
      </c>
      <c r="K107" s="14" t="str">
        <f t="shared" ca="1" si="33"/>
        <v>VENCIDAS</v>
      </c>
      <c r="L107" s="11"/>
      <c r="M107" s="83" t="e">
        <f>+VLOOKUP(B107,#REF!,12,0)</f>
        <v>#REF!</v>
      </c>
      <c r="N107" s="83" t="e">
        <f>+VLOOKUP(B107,#REF!,13,0)</f>
        <v>#REF!</v>
      </c>
      <c r="O107" s="85"/>
    </row>
    <row r="108" spans="1:15" ht="14.5" x14ac:dyDescent="0.35">
      <c r="A108" s="33">
        <v>102</v>
      </c>
      <c r="B108" s="62">
        <v>1123992396</v>
      </c>
      <c r="C108" s="9">
        <v>44306</v>
      </c>
      <c r="D108" s="124" t="s">
        <v>494</v>
      </c>
      <c r="E108" s="124" t="s">
        <v>596</v>
      </c>
      <c r="F108" s="8">
        <f t="shared" ca="1" si="30"/>
        <v>2</v>
      </c>
      <c r="G108" s="9">
        <v>44306</v>
      </c>
      <c r="H108" s="9">
        <f t="shared" ca="1" si="31"/>
        <v>45036</v>
      </c>
      <c r="I108" s="8">
        <f t="shared" ca="1" si="29"/>
        <v>2</v>
      </c>
      <c r="J108" s="8">
        <f t="shared" ca="1" si="32"/>
        <v>30</v>
      </c>
      <c r="K108" s="14" t="str">
        <f t="shared" ca="1" si="33"/>
        <v>VENCIDAS</v>
      </c>
      <c r="L108" s="11"/>
      <c r="M108" s="83" t="e">
        <f>+VLOOKUP(B108,#REF!,12,0)</f>
        <v>#REF!</v>
      </c>
      <c r="N108" s="83" t="e">
        <f>+VLOOKUP(B108,#REF!,13,0)</f>
        <v>#REF!</v>
      </c>
      <c r="O108" s="85"/>
    </row>
    <row r="109" spans="1:15" ht="14.5" x14ac:dyDescent="0.35">
      <c r="A109" s="33">
        <v>103</v>
      </c>
      <c r="B109" s="62">
        <v>45517341</v>
      </c>
      <c r="C109" s="9">
        <v>44306</v>
      </c>
      <c r="D109" s="124" t="s">
        <v>495</v>
      </c>
      <c r="E109" s="124" t="s">
        <v>539</v>
      </c>
      <c r="F109" s="8">
        <f t="shared" ca="1" si="30"/>
        <v>2</v>
      </c>
      <c r="G109" s="9">
        <v>44306</v>
      </c>
      <c r="H109" s="9">
        <f t="shared" ca="1" si="31"/>
        <v>45036</v>
      </c>
      <c r="I109" s="8">
        <f t="shared" ca="1" si="29"/>
        <v>2</v>
      </c>
      <c r="J109" s="8">
        <f t="shared" ca="1" si="32"/>
        <v>30</v>
      </c>
      <c r="K109" s="14" t="str">
        <f t="shared" ca="1" si="33"/>
        <v>VENCIDAS</v>
      </c>
      <c r="L109" s="11"/>
      <c r="M109" s="83" t="e">
        <f>+VLOOKUP(B109,#REF!,12,0)</f>
        <v>#REF!</v>
      </c>
      <c r="N109" s="83" t="e">
        <f>+VLOOKUP(B109,#REF!,13,0)</f>
        <v>#REF!</v>
      </c>
      <c r="O109" s="85"/>
    </row>
    <row r="110" spans="1:15" ht="14.5" x14ac:dyDescent="0.35">
      <c r="A110" s="33">
        <v>104</v>
      </c>
      <c r="B110" s="62">
        <v>1148148943</v>
      </c>
      <c r="C110" s="9">
        <v>44321</v>
      </c>
      <c r="D110" s="124" t="s">
        <v>504</v>
      </c>
      <c r="E110" s="124" t="s">
        <v>596</v>
      </c>
      <c r="F110" s="8">
        <f t="shared" ca="1" si="30"/>
        <v>2</v>
      </c>
      <c r="G110" s="9">
        <v>44321</v>
      </c>
      <c r="H110" s="9">
        <f t="shared" ca="1" si="31"/>
        <v>45051</v>
      </c>
      <c r="I110" s="8">
        <f t="shared" ref="I110:I118" ca="1" si="34">DATEDIF(G110,TODAY(),"Y")</f>
        <v>2</v>
      </c>
      <c r="J110" s="8">
        <f t="shared" ca="1" si="32"/>
        <v>30</v>
      </c>
      <c r="K110" s="14" t="str">
        <f t="shared" ca="1" si="33"/>
        <v>VENCIDAS</v>
      </c>
      <c r="L110" s="11"/>
      <c r="M110" s="83" t="e">
        <f>+VLOOKUP(B110,#REF!,12,0)</f>
        <v>#REF!</v>
      </c>
      <c r="N110" s="83" t="e">
        <f>+VLOOKUP(B110,#REF!,13,0)</f>
        <v>#REF!</v>
      </c>
      <c r="O110" s="85"/>
    </row>
    <row r="111" spans="1:15" ht="14.5" x14ac:dyDescent="0.35">
      <c r="A111" s="33">
        <v>105</v>
      </c>
      <c r="B111" s="62">
        <v>1095838344</v>
      </c>
      <c r="C111" s="9">
        <v>44334</v>
      </c>
      <c r="D111" s="124" t="s">
        <v>506</v>
      </c>
      <c r="E111" s="124" t="s">
        <v>596</v>
      </c>
      <c r="F111" s="8">
        <f t="shared" ca="1" si="30"/>
        <v>2</v>
      </c>
      <c r="G111" s="9">
        <v>44334</v>
      </c>
      <c r="H111" s="9">
        <f t="shared" ca="1" si="31"/>
        <v>45064</v>
      </c>
      <c r="I111" s="8">
        <f t="shared" ca="1" si="34"/>
        <v>2</v>
      </c>
      <c r="J111" s="8">
        <f t="shared" ca="1" si="32"/>
        <v>30</v>
      </c>
      <c r="K111" s="14" t="str">
        <f t="shared" ca="1" si="33"/>
        <v>VENCIDAS</v>
      </c>
      <c r="L111" s="11"/>
      <c r="M111" s="83" t="e">
        <f>+VLOOKUP(B111,#REF!,12,0)</f>
        <v>#REF!</v>
      </c>
      <c r="N111" s="83" t="e">
        <f>+VLOOKUP(B111,#REF!,13,0)</f>
        <v>#REF!</v>
      </c>
      <c r="O111" s="85"/>
    </row>
    <row r="112" spans="1:15" ht="14.5" x14ac:dyDescent="0.35">
      <c r="A112" s="33">
        <v>106</v>
      </c>
      <c r="B112" s="62">
        <v>36557477</v>
      </c>
      <c r="C112" s="9">
        <v>44348</v>
      </c>
      <c r="D112" s="124" t="s">
        <v>510</v>
      </c>
      <c r="E112" s="124" t="s">
        <v>535</v>
      </c>
      <c r="F112" s="8">
        <f t="shared" ca="1" si="30"/>
        <v>2</v>
      </c>
      <c r="G112" s="9">
        <v>44348</v>
      </c>
      <c r="H112" s="9">
        <f t="shared" ca="1" si="31"/>
        <v>45078</v>
      </c>
      <c r="I112" s="8">
        <f t="shared" ca="1" si="34"/>
        <v>2</v>
      </c>
      <c r="J112" s="8">
        <f t="shared" ca="1" si="32"/>
        <v>30</v>
      </c>
      <c r="K112" s="14" t="str">
        <f t="shared" ca="1" si="33"/>
        <v>VENCIDAS</v>
      </c>
      <c r="L112" s="11"/>
      <c r="M112" s="83" t="e">
        <f>+VLOOKUP(B112,#REF!,12,0)</f>
        <v>#REF!</v>
      </c>
      <c r="N112" s="83" t="e">
        <f>+VLOOKUP(B112,#REF!,13,0)</f>
        <v>#REF!</v>
      </c>
      <c r="O112" s="85"/>
    </row>
    <row r="113" spans="1:15" ht="14.5" x14ac:dyDescent="0.35">
      <c r="A113" s="33">
        <v>107</v>
      </c>
      <c r="B113" s="62">
        <v>1082905991</v>
      </c>
      <c r="C113" s="9">
        <v>44362</v>
      </c>
      <c r="D113" s="124" t="s">
        <v>513</v>
      </c>
      <c r="E113" s="124" t="s">
        <v>596</v>
      </c>
      <c r="F113" s="8">
        <f t="shared" ca="1" si="30"/>
        <v>2</v>
      </c>
      <c r="G113" s="9">
        <v>44362</v>
      </c>
      <c r="H113" s="9">
        <f t="shared" ca="1" si="31"/>
        <v>45092</v>
      </c>
      <c r="I113" s="8">
        <f t="shared" ca="1" si="34"/>
        <v>2</v>
      </c>
      <c r="J113" s="8">
        <f t="shared" ca="1" si="32"/>
        <v>30</v>
      </c>
      <c r="K113" s="14" t="str">
        <f t="shared" ca="1" si="33"/>
        <v>VENCIDAS</v>
      </c>
      <c r="L113" s="11"/>
      <c r="M113" s="83" t="e">
        <f>+VLOOKUP(B113,#REF!,12,0)</f>
        <v>#REF!</v>
      </c>
      <c r="N113" s="83" t="e">
        <f>+VLOOKUP(B113,#REF!,13,0)</f>
        <v>#REF!</v>
      </c>
      <c r="O113" s="85"/>
    </row>
    <row r="114" spans="1:15" ht="14.5" x14ac:dyDescent="0.35">
      <c r="A114" s="33">
        <v>108</v>
      </c>
      <c r="B114" s="62">
        <v>7631566</v>
      </c>
      <c r="C114" s="9">
        <v>44362</v>
      </c>
      <c r="D114" s="124" t="s">
        <v>514</v>
      </c>
      <c r="E114" s="124" t="s">
        <v>603</v>
      </c>
      <c r="F114" s="8">
        <f t="shared" ca="1" si="30"/>
        <v>2</v>
      </c>
      <c r="G114" s="9">
        <v>44362</v>
      </c>
      <c r="H114" s="9">
        <f t="shared" ca="1" si="31"/>
        <v>45092</v>
      </c>
      <c r="I114" s="8">
        <f t="shared" ca="1" si="34"/>
        <v>2</v>
      </c>
      <c r="J114" s="8">
        <f t="shared" ca="1" si="32"/>
        <v>30</v>
      </c>
      <c r="K114" s="14" t="str">
        <f t="shared" ca="1" si="33"/>
        <v>VENCIDAS</v>
      </c>
      <c r="L114" s="11"/>
      <c r="M114" s="83" t="e">
        <f>+VLOOKUP(B114,#REF!,12,0)</f>
        <v>#REF!</v>
      </c>
      <c r="N114" s="83" t="e">
        <f>+VLOOKUP(B114,#REF!,13,0)</f>
        <v>#REF!</v>
      </c>
      <c r="O114" s="85"/>
    </row>
    <row r="115" spans="1:15" ht="14.5" x14ac:dyDescent="0.35">
      <c r="A115" s="33">
        <v>109</v>
      </c>
      <c r="B115" s="62">
        <v>12563740</v>
      </c>
      <c r="C115" s="9">
        <v>44389</v>
      </c>
      <c r="D115" s="124" t="s">
        <v>521</v>
      </c>
      <c r="E115" s="124" t="s">
        <v>539</v>
      </c>
      <c r="F115" s="8">
        <f t="shared" ca="1" si="30"/>
        <v>2</v>
      </c>
      <c r="G115" s="9">
        <v>44389</v>
      </c>
      <c r="H115" s="9">
        <f t="shared" ca="1" si="31"/>
        <v>45119</v>
      </c>
      <c r="I115" s="8">
        <f t="shared" ca="1" si="34"/>
        <v>2</v>
      </c>
      <c r="J115" s="8">
        <f t="shared" ca="1" si="32"/>
        <v>30</v>
      </c>
      <c r="K115" s="14" t="str">
        <f t="shared" ca="1" si="33"/>
        <v>VENCIDAS</v>
      </c>
      <c r="L115" s="11"/>
      <c r="M115" s="83" t="e">
        <f>+VLOOKUP(B115,#REF!,12,0)</f>
        <v>#REF!</v>
      </c>
      <c r="N115" s="83" t="e">
        <f>+VLOOKUP(B115,#REF!,13,0)</f>
        <v>#REF!</v>
      </c>
      <c r="O115" s="85"/>
    </row>
    <row r="116" spans="1:15" ht="14.5" x14ac:dyDescent="0.35">
      <c r="A116" s="33">
        <v>110</v>
      </c>
      <c r="B116" s="62">
        <v>1004347844</v>
      </c>
      <c r="C116" s="9">
        <v>44392</v>
      </c>
      <c r="D116" s="124" t="s">
        <v>523</v>
      </c>
      <c r="E116" s="124" t="s">
        <v>535</v>
      </c>
      <c r="F116" s="8">
        <f t="shared" ca="1" si="30"/>
        <v>2</v>
      </c>
      <c r="G116" s="9">
        <v>44392</v>
      </c>
      <c r="H116" s="9">
        <f t="shared" ca="1" si="31"/>
        <v>45122</v>
      </c>
      <c r="I116" s="8">
        <f t="shared" ca="1" si="34"/>
        <v>2</v>
      </c>
      <c r="J116" s="8">
        <f t="shared" ca="1" si="32"/>
        <v>30</v>
      </c>
      <c r="K116" s="14" t="str">
        <f t="shared" ca="1" si="33"/>
        <v>VENCIDAS</v>
      </c>
      <c r="L116" s="11"/>
      <c r="M116" s="83" t="e">
        <f>+VLOOKUP(B116,#REF!,12,0)</f>
        <v>#REF!</v>
      </c>
      <c r="N116" s="83" t="e">
        <f>+VLOOKUP(B116,#REF!,13,0)</f>
        <v>#REF!</v>
      </c>
      <c r="O116" s="85"/>
    </row>
    <row r="117" spans="1:15" ht="14.5" x14ac:dyDescent="0.35">
      <c r="A117" s="33">
        <v>111</v>
      </c>
      <c r="B117" s="62">
        <v>1082986743</v>
      </c>
      <c r="C117" s="9">
        <v>44410</v>
      </c>
      <c r="D117" s="124" t="s">
        <v>531</v>
      </c>
      <c r="E117" s="124" t="s">
        <v>538</v>
      </c>
      <c r="F117" s="8">
        <f t="shared" ca="1" si="30"/>
        <v>2</v>
      </c>
      <c r="G117" s="9">
        <v>44410</v>
      </c>
      <c r="H117" s="9">
        <f t="shared" ca="1" si="31"/>
        <v>45140</v>
      </c>
      <c r="I117" s="8">
        <f t="shared" ca="1" si="34"/>
        <v>2</v>
      </c>
      <c r="J117" s="8">
        <f t="shared" ca="1" si="32"/>
        <v>30</v>
      </c>
      <c r="K117" s="14" t="str">
        <f t="shared" ca="1" si="33"/>
        <v>VENCIDAS</v>
      </c>
      <c r="L117" s="11"/>
      <c r="M117" s="83" t="e">
        <f>+VLOOKUP(B117,#REF!,12,0)</f>
        <v>#REF!</v>
      </c>
      <c r="N117" s="83" t="e">
        <f>+VLOOKUP(B117,#REF!,13,0)</f>
        <v>#REF!</v>
      </c>
      <c r="O117" s="85"/>
    </row>
    <row r="118" spans="1:15" ht="15" thickBot="1" x14ac:dyDescent="0.4">
      <c r="A118" s="33">
        <v>112</v>
      </c>
      <c r="B118" s="68">
        <v>84452512</v>
      </c>
      <c r="C118" s="35">
        <v>44410</v>
      </c>
      <c r="D118" s="128" t="s">
        <v>533</v>
      </c>
      <c r="E118" s="128" t="s">
        <v>43</v>
      </c>
      <c r="F118" s="46">
        <f t="shared" ca="1" si="30"/>
        <v>2</v>
      </c>
      <c r="G118" s="35">
        <v>44410</v>
      </c>
      <c r="H118" s="35">
        <f t="shared" ca="1" si="31"/>
        <v>45140</v>
      </c>
      <c r="I118" s="46">
        <f t="shared" ca="1" si="34"/>
        <v>2</v>
      </c>
      <c r="J118" s="46">
        <f t="shared" ca="1" si="32"/>
        <v>30</v>
      </c>
      <c r="K118" s="87" t="str">
        <f t="shared" ca="1" si="33"/>
        <v>VENCIDAS</v>
      </c>
      <c r="L118" s="29"/>
      <c r="M118" s="83" t="e">
        <f>+VLOOKUP(B118,#REF!,12,0)</f>
        <v>#REF!</v>
      </c>
      <c r="N118" s="83" t="e">
        <f>+VLOOKUP(B118,#REF!,13,0)</f>
        <v>#REF!</v>
      </c>
      <c r="O118" s="88"/>
    </row>
    <row r="119" spans="1:15" x14ac:dyDescent="0.25">
      <c r="A119" s="50"/>
    </row>
    <row r="120" spans="1:15" ht="13" thickBot="1" x14ac:dyDescent="0.3">
      <c r="A120" s="50"/>
    </row>
    <row r="121" spans="1:15" ht="13.5" thickBot="1" x14ac:dyDescent="0.35">
      <c r="B121" s="31"/>
      <c r="C121" s="42"/>
      <c r="D121" s="32" t="s">
        <v>101</v>
      </c>
      <c r="E121" s="32" t="s">
        <v>5</v>
      </c>
      <c r="F121" s="47"/>
      <c r="G121" s="59"/>
      <c r="H121" s="59"/>
      <c r="I121" s="47"/>
      <c r="J121" s="47"/>
    </row>
    <row r="122" spans="1:15" ht="13" thickBot="1" x14ac:dyDescent="0.3">
      <c r="B122" s="30"/>
      <c r="C122" s="43" t="s">
        <v>604</v>
      </c>
      <c r="D122" s="29" t="s">
        <v>607</v>
      </c>
      <c r="E122" s="30" t="s">
        <v>539</v>
      </c>
      <c r="F122" s="48"/>
      <c r="G122" s="60"/>
      <c r="H122" s="60"/>
      <c r="I122" s="48"/>
      <c r="J122" s="48"/>
    </row>
  </sheetData>
  <protectedRanges>
    <protectedRange algorithmName="SHA-512" hashValue="MFY2hXQb2AJeYDTxtkRqXxNahVaSiVOcnYkQ04NF+HiqedG529wAPPsjvkRLd0xbU2/3QO+sUEsilLD17aQeYQ==" saltValue="ZmfalpGPFFjs65YAgnizhw==" spinCount="100000" sqref="A1:N6 A7:L118" name="Rango1"/>
    <protectedRange algorithmName="SHA-512" hashValue="MFY2hXQb2AJeYDTxtkRqXxNahVaSiVOcnYkQ04NF+HiqedG529wAPPsjvkRLd0xbU2/3QO+sUEsilLD17aQeYQ==" saltValue="ZmfalpGPFFjs65YAgnizhw==" spinCount="100000" sqref="M7:N118" name="Rango1_2_1_1_1_1_1_1_1_1_1"/>
  </protectedRanges>
  <autoFilter ref="A6:AX118" xr:uid="{BACA5FBA-0303-4EC5-9E25-2695F64AF018}">
    <filterColumn colId="6" showButton="0"/>
  </autoFilter>
  <mergeCells count="4">
    <mergeCell ref="A1:K1"/>
    <mergeCell ref="A2:K2"/>
    <mergeCell ref="A3:K3"/>
    <mergeCell ref="G6:H6"/>
  </mergeCells>
  <conditionalFormatting sqref="B1:B1048576">
    <cfRule type="duplicateValues" dxfId="19" priority="4"/>
    <cfRule type="duplicateValues" dxfId="18" priority="5"/>
  </conditionalFormatting>
  <conditionalFormatting sqref="D1:D1048576">
    <cfRule type="duplicateValues" dxfId="17" priority="1"/>
    <cfRule type="duplicateValues" dxfId="16" priority="3"/>
  </conditionalFormatting>
  <conditionalFormatting sqref="K1:K1048576">
    <cfRule type="containsText" dxfId="15" priority="2" operator="containsText" text="VENCIDAS">
      <formula>NOT(ISERROR(SEARCH("VENCIDAS",K1)))</formula>
    </cfRule>
  </conditionalFormatting>
  <pageMargins left="0.70866141732283472" right="0.70866141732283472" top="0.74803149606299213" bottom="0.74803149606299213" header="0.31496062992125984" footer="0.31496062992125984"/>
  <pageSetup paperSize="14" scale="1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D94CB-5FF7-4453-B9F6-112D95F404A5}">
  <sheetPr>
    <pageSetUpPr fitToPage="1"/>
  </sheetPr>
  <dimension ref="A1:O26"/>
  <sheetViews>
    <sheetView workbookViewId="0">
      <pane ySplit="6" topLeftCell="A7" activePane="bottomLeft" state="frozen"/>
      <selection pane="bottomLeft" activeCell="M7" sqref="M7:N7"/>
    </sheetView>
  </sheetViews>
  <sheetFormatPr baseColWidth="10" defaultColWidth="11.453125" defaultRowHeight="12.5" x14ac:dyDescent="0.25"/>
  <cols>
    <col min="1" max="1" width="7.81640625" style="3" customWidth="1"/>
    <col min="2" max="2" width="13.54296875" style="3" customWidth="1"/>
    <col min="3" max="3" width="10.81640625" style="3" customWidth="1"/>
    <col min="4" max="4" width="33.54296875" style="3" customWidth="1"/>
    <col min="5" max="5" width="23.54296875" style="3" customWidth="1"/>
    <col min="6" max="6" width="11.26953125" style="5" customWidth="1"/>
    <col min="7" max="7" width="12.1796875" style="58" customWidth="1"/>
    <col min="8" max="8" width="11.54296875" style="58" customWidth="1"/>
    <col min="9" max="10" width="17" style="5" customWidth="1"/>
    <col min="11" max="11" width="16.7265625" style="3" customWidth="1"/>
    <col min="12" max="12" width="23.26953125" style="3" hidden="1" customWidth="1"/>
    <col min="13" max="13" width="19.1796875" style="93" customWidth="1"/>
    <col min="14" max="14" width="20.453125" style="41" customWidth="1"/>
    <col min="15" max="15" width="23" style="3" customWidth="1"/>
    <col min="16" max="16384" width="11.453125" style="3"/>
  </cols>
  <sheetData>
    <row r="1" spans="1:15" s="1" customFormat="1" ht="15.5" x14ac:dyDescent="0.35">
      <c r="A1" s="210" t="s">
        <v>612</v>
      </c>
      <c r="B1" s="210"/>
      <c r="C1" s="210"/>
      <c r="D1" s="210"/>
      <c r="E1" s="210"/>
      <c r="F1" s="210"/>
      <c r="G1" s="225"/>
      <c r="H1" s="225"/>
      <c r="I1" s="210"/>
      <c r="J1" s="210"/>
      <c r="K1" s="210"/>
      <c r="M1" s="92"/>
      <c r="N1" s="80"/>
    </row>
    <row r="2" spans="1:15" s="1" customFormat="1" ht="13" x14ac:dyDescent="0.3">
      <c r="A2" s="211" t="s">
        <v>99</v>
      </c>
      <c r="B2" s="211"/>
      <c r="C2" s="211"/>
      <c r="D2" s="211"/>
      <c r="E2" s="211"/>
      <c r="F2" s="211"/>
      <c r="G2" s="226"/>
      <c r="H2" s="226"/>
      <c r="I2" s="211"/>
      <c r="J2" s="211"/>
      <c r="K2" s="211"/>
      <c r="M2" s="92"/>
      <c r="N2" s="80"/>
    </row>
    <row r="3" spans="1:15" s="1" customFormat="1" ht="13" x14ac:dyDescent="0.3">
      <c r="A3" s="211"/>
      <c r="B3" s="211"/>
      <c r="C3" s="211"/>
      <c r="D3" s="211"/>
      <c r="E3" s="211"/>
      <c r="F3" s="211"/>
      <c r="G3" s="226"/>
      <c r="H3" s="226"/>
      <c r="I3" s="211"/>
      <c r="J3" s="211"/>
      <c r="K3" s="211"/>
      <c r="M3" s="92"/>
      <c r="N3" s="80"/>
    </row>
    <row r="4" spans="1:15" ht="13" x14ac:dyDescent="0.3">
      <c r="C4" s="2"/>
      <c r="E4" s="2"/>
      <c r="F4" s="44"/>
      <c r="G4" s="56"/>
      <c r="H4" s="56"/>
      <c r="I4" s="44"/>
      <c r="J4" s="44"/>
    </row>
    <row r="5" spans="1:15" ht="13.5" thickBot="1" x14ac:dyDescent="0.35">
      <c r="A5" s="4"/>
      <c r="B5" s="4"/>
      <c r="C5" s="4"/>
      <c r="D5" s="4"/>
      <c r="E5" s="4"/>
      <c r="F5" s="4"/>
      <c r="G5" s="57"/>
      <c r="H5" s="57"/>
      <c r="I5" s="4"/>
      <c r="J5" s="4"/>
      <c r="K5" s="5"/>
    </row>
    <row r="6" spans="1:15" s="123" customFormat="1" ht="35" thickBot="1" x14ac:dyDescent="0.3">
      <c r="A6" s="117" t="s">
        <v>100</v>
      </c>
      <c r="B6" s="118" t="s">
        <v>105</v>
      </c>
      <c r="C6" s="118" t="s">
        <v>106</v>
      </c>
      <c r="D6" s="119" t="s">
        <v>4</v>
      </c>
      <c r="E6" s="119" t="s">
        <v>5</v>
      </c>
      <c r="F6" s="118" t="s">
        <v>109</v>
      </c>
      <c r="G6" s="227" t="s">
        <v>107</v>
      </c>
      <c r="H6" s="228"/>
      <c r="I6" s="120" t="s">
        <v>110</v>
      </c>
      <c r="J6" s="120" t="s">
        <v>108</v>
      </c>
      <c r="K6" s="118" t="s">
        <v>8</v>
      </c>
      <c r="L6" s="91" t="s">
        <v>104</v>
      </c>
      <c r="M6" s="121" t="s">
        <v>608</v>
      </c>
      <c r="N6" s="119" t="s">
        <v>609</v>
      </c>
      <c r="O6" s="122" t="s">
        <v>611</v>
      </c>
    </row>
    <row r="7" spans="1:15" s="41" customFormat="1" ht="37.5" x14ac:dyDescent="0.3">
      <c r="A7" s="33">
        <v>1</v>
      </c>
      <c r="B7" s="62">
        <v>1083019819</v>
      </c>
      <c r="C7" s="18">
        <v>43823</v>
      </c>
      <c r="D7" s="20" t="s">
        <v>85</v>
      </c>
      <c r="E7" s="21" t="s">
        <v>86</v>
      </c>
      <c r="F7" s="8">
        <f t="shared" ref="F7" ca="1" si="0">DATEDIF(C7,TODAY(),"Y")</f>
        <v>4</v>
      </c>
      <c r="G7" s="9">
        <v>43823</v>
      </c>
      <c r="H7" s="9">
        <f t="shared" ref="H7" ca="1" si="1">DATE(YEAR(G7)+I7,MONTH(G7),DAY(G7))</f>
        <v>45284</v>
      </c>
      <c r="I7" s="8">
        <f t="shared" ref="I7" ca="1" si="2">DATEDIF(G7,TODAY(),"Y")</f>
        <v>4</v>
      </c>
      <c r="J7" s="8">
        <f ca="1">+I7*15</f>
        <v>60</v>
      </c>
      <c r="K7" s="14" t="str">
        <f t="shared" ref="K7" ca="1" si="3">IF(I7&gt;=1,"VENCIDAS","----")</f>
        <v>VENCIDAS</v>
      </c>
      <c r="L7" s="84"/>
      <c r="M7" s="83" t="e">
        <f>+VLOOKUP(B7,#REF!,12,0)</f>
        <v>#REF!</v>
      </c>
      <c r="N7" s="83" t="e">
        <f>+VLOOKUP(B7,#REF!,13,0)</f>
        <v>#REF!</v>
      </c>
      <c r="O7" s="86"/>
    </row>
    <row r="8" spans="1:15" ht="14.5" x14ac:dyDescent="0.35">
      <c r="A8" s="33">
        <v>2</v>
      </c>
      <c r="B8" s="62">
        <v>1082946791</v>
      </c>
      <c r="C8" s="9">
        <v>44075</v>
      </c>
      <c r="D8" s="124" t="s">
        <v>233</v>
      </c>
      <c r="E8" s="124" t="s">
        <v>539</v>
      </c>
      <c r="F8" s="8">
        <f t="shared" ref="F8:F11" ca="1" si="4">DATEDIF(C8,TODAY(),"Y")</f>
        <v>3</v>
      </c>
      <c r="G8" s="9">
        <v>44075</v>
      </c>
      <c r="H8" s="9">
        <f t="shared" ref="H8:H11" ca="1" si="5">DATE(YEAR(G8)+I8,MONTH(G8),DAY(G8))</f>
        <v>45170</v>
      </c>
      <c r="I8" s="8">
        <f t="shared" ref="I8" ca="1" si="6">DATEDIF(G8,TODAY(),"Y")</f>
        <v>3</v>
      </c>
      <c r="J8" s="8">
        <f t="shared" ref="J8:J11" ca="1" si="7">+I8*15</f>
        <v>45</v>
      </c>
      <c r="K8" s="14" t="str">
        <f t="shared" ref="K8:K11" ca="1" si="8">IF(I8&gt;=1,"VENCIDAS","----")</f>
        <v>VENCIDAS</v>
      </c>
      <c r="L8" s="11"/>
      <c r="M8" s="83" t="e">
        <f>+VLOOKUP(B8,#REF!,12,0)</f>
        <v>#REF!</v>
      </c>
      <c r="N8" s="83" t="e">
        <f>+VLOOKUP(B8,#REF!,13,0)</f>
        <v>#REF!</v>
      </c>
      <c r="O8" s="85"/>
    </row>
    <row r="9" spans="1:15" ht="14.5" x14ac:dyDescent="0.35">
      <c r="A9" s="33">
        <v>3</v>
      </c>
      <c r="B9" s="62">
        <v>12562389</v>
      </c>
      <c r="C9" s="9">
        <v>44075</v>
      </c>
      <c r="D9" s="124" t="s">
        <v>256</v>
      </c>
      <c r="E9" s="124" t="s">
        <v>535</v>
      </c>
      <c r="F9" s="8">
        <f t="shared" ca="1" si="4"/>
        <v>3</v>
      </c>
      <c r="G9" s="9">
        <v>44075</v>
      </c>
      <c r="H9" s="9">
        <f t="shared" ca="1" si="5"/>
        <v>45170</v>
      </c>
      <c r="I9" s="8">
        <f t="shared" ref="I9:I11" ca="1" si="9">DATEDIF(G9,TODAY(),"Y")</f>
        <v>3</v>
      </c>
      <c r="J9" s="8">
        <f t="shared" ca="1" si="7"/>
        <v>45</v>
      </c>
      <c r="K9" s="14" t="str">
        <f t="shared" ca="1" si="8"/>
        <v>VENCIDAS</v>
      </c>
      <c r="L9" s="11"/>
      <c r="M9" s="83" t="e">
        <f>+VLOOKUP(B9,#REF!,12,0)</f>
        <v>#REF!</v>
      </c>
      <c r="N9" s="83" t="e">
        <f>+VLOOKUP(B9,#REF!,13,0)</f>
        <v>#REF!</v>
      </c>
      <c r="O9" s="85"/>
    </row>
    <row r="10" spans="1:15" ht="14.5" x14ac:dyDescent="0.35">
      <c r="A10" s="33">
        <v>4</v>
      </c>
      <c r="B10" s="62">
        <v>1082845388</v>
      </c>
      <c r="C10" s="9">
        <v>44075</v>
      </c>
      <c r="D10" s="124" t="s">
        <v>277</v>
      </c>
      <c r="E10" s="124" t="s">
        <v>538</v>
      </c>
      <c r="F10" s="8">
        <f t="shared" ca="1" si="4"/>
        <v>3</v>
      </c>
      <c r="G10" s="9">
        <v>44075</v>
      </c>
      <c r="H10" s="9">
        <f t="shared" ca="1" si="5"/>
        <v>45170</v>
      </c>
      <c r="I10" s="8">
        <f t="shared" ca="1" si="9"/>
        <v>3</v>
      </c>
      <c r="J10" s="8">
        <f t="shared" ca="1" si="7"/>
        <v>45</v>
      </c>
      <c r="K10" s="14" t="str">
        <f t="shared" ca="1" si="8"/>
        <v>VENCIDAS</v>
      </c>
      <c r="L10" s="11"/>
      <c r="M10" s="83" t="e">
        <f>+VLOOKUP(B10,#REF!,12,0)</f>
        <v>#REF!</v>
      </c>
      <c r="N10" s="83" t="e">
        <f>+VLOOKUP(B10,#REF!,13,0)</f>
        <v>#REF!</v>
      </c>
      <c r="O10" s="85"/>
    </row>
    <row r="11" spans="1:15" ht="14.5" x14ac:dyDescent="0.35">
      <c r="A11" s="33">
        <v>5</v>
      </c>
      <c r="B11" s="62">
        <v>1082950064</v>
      </c>
      <c r="C11" s="9">
        <v>44075</v>
      </c>
      <c r="D11" s="124" t="s">
        <v>278</v>
      </c>
      <c r="E11" s="124" t="s">
        <v>539</v>
      </c>
      <c r="F11" s="8">
        <f t="shared" ca="1" si="4"/>
        <v>3</v>
      </c>
      <c r="G11" s="9">
        <v>44075</v>
      </c>
      <c r="H11" s="9">
        <f t="shared" ca="1" si="5"/>
        <v>45170</v>
      </c>
      <c r="I11" s="8">
        <f t="shared" ca="1" si="9"/>
        <v>3</v>
      </c>
      <c r="J11" s="8">
        <f t="shared" ca="1" si="7"/>
        <v>45</v>
      </c>
      <c r="K11" s="14" t="str">
        <f t="shared" ca="1" si="8"/>
        <v>VENCIDAS</v>
      </c>
      <c r="L11" s="11"/>
      <c r="M11" s="83" t="e">
        <f>+VLOOKUP(B11,#REF!,12,0)</f>
        <v>#REF!</v>
      </c>
      <c r="N11" s="83" t="e">
        <f>+VLOOKUP(B11,#REF!,13,0)</f>
        <v>#REF!</v>
      </c>
      <c r="O11" s="85"/>
    </row>
    <row r="12" spans="1:15" ht="14.5" x14ac:dyDescent="0.35">
      <c r="A12" s="33">
        <v>6</v>
      </c>
      <c r="B12" s="62">
        <v>39047902</v>
      </c>
      <c r="C12" s="9">
        <v>44075</v>
      </c>
      <c r="D12" s="124" t="s">
        <v>309</v>
      </c>
      <c r="E12" s="124" t="s">
        <v>582</v>
      </c>
      <c r="F12" s="8">
        <f t="shared" ref="F12" ca="1" si="10">DATEDIF(C12,TODAY(),"Y")</f>
        <v>3</v>
      </c>
      <c r="G12" s="9">
        <v>44075</v>
      </c>
      <c r="H12" s="9">
        <f t="shared" ref="H12" ca="1" si="11">DATE(YEAR(G12)+I12,MONTH(G12),DAY(G12))</f>
        <v>45170</v>
      </c>
      <c r="I12" s="8">
        <f t="shared" ref="I12:I14" ca="1" si="12">DATEDIF(G12,TODAY(),"Y")</f>
        <v>3</v>
      </c>
      <c r="J12" s="8">
        <f t="shared" ref="J12" ca="1" si="13">+I12*15</f>
        <v>45</v>
      </c>
      <c r="K12" s="14" t="str">
        <f t="shared" ref="K12" ca="1" si="14">IF(I12&gt;=1,"VENCIDAS","----")</f>
        <v>VENCIDAS</v>
      </c>
      <c r="L12" s="11"/>
      <c r="M12" s="83" t="e">
        <f>+VLOOKUP(B12,#REF!,12,0)</f>
        <v>#REF!</v>
      </c>
      <c r="N12" s="83" t="e">
        <f>+VLOOKUP(B12,#REF!,13,0)</f>
        <v>#REF!</v>
      </c>
      <c r="O12" s="85"/>
    </row>
    <row r="13" spans="1:15" ht="14.5" x14ac:dyDescent="0.35">
      <c r="A13" s="33">
        <v>7</v>
      </c>
      <c r="B13" s="62">
        <v>84452478</v>
      </c>
      <c r="C13" s="9">
        <v>44075</v>
      </c>
      <c r="D13" s="124" t="s">
        <v>355</v>
      </c>
      <c r="E13" s="124" t="s">
        <v>538</v>
      </c>
      <c r="F13" s="8">
        <f t="shared" ref="F13:F16" ca="1" si="15">DATEDIF(C13,TODAY(),"Y")</f>
        <v>3</v>
      </c>
      <c r="G13" s="9">
        <v>44075</v>
      </c>
      <c r="H13" s="9">
        <f t="shared" ref="H13:H16" ca="1" si="16">DATE(YEAR(G13)+I13,MONTH(G13),DAY(G13))</f>
        <v>45170</v>
      </c>
      <c r="I13" s="8">
        <f t="shared" ca="1" si="12"/>
        <v>3</v>
      </c>
      <c r="J13" s="8">
        <f t="shared" ref="J13:J16" ca="1" si="17">+I13*15</f>
        <v>45</v>
      </c>
      <c r="K13" s="14" t="str">
        <f t="shared" ref="K13:K16" ca="1" si="18">IF(I13&gt;=1,"VENCIDAS","----")</f>
        <v>VENCIDAS</v>
      </c>
      <c r="L13" s="11"/>
      <c r="M13" s="83" t="e">
        <f>+VLOOKUP(B13,#REF!,12,0)</f>
        <v>#REF!</v>
      </c>
      <c r="N13" s="83" t="e">
        <f>+VLOOKUP(B13,#REF!,13,0)</f>
        <v>#REF!</v>
      </c>
      <c r="O13" s="85"/>
    </row>
    <row r="14" spans="1:15" ht="14.5" x14ac:dyDescent="0.35">
      <c r="A14" s="33">
        <v>8</v>
      </c>
      <c r="B14" s="62">
        <v>7601187</v>
      </c>
      <c r="C14" s="9">
        <v>44075</v>
      </c>
      <c r="D14" s="124" t="s">
        <v>363</v>
      </c>
      <c r="E14" s="124" t="s">
        <v>539</v>
      </c>
      <c r="F14" s="8">
        <f t="shared" ca="1" si="15"/>
        <v>3</v>
      </c>
      <c r="G14" s="9">
        <v>44075</v>
      </c>
      <c r="H14" s="9">
        <f t="shared" ca="1" si="16"/>
        <v>45170</v>
      </c>
      <c r="I14" s="8">
        <f t="shared" ca="1" si="12"/>
        <v>3</v>
      </c>
      <c r="J14" s="8">
        <f t="shared" ca="1" si="17"/>
        <v>45</v>
      </c>
      <c r="K14" s="14" t="str">
        <f t="shared" ca="1" si="18"/>
        <v>VENCIDAS</v>
      </c>
      <c r="L14" s="11"/>
      <c r="M14" s="83" t="e">
        <f>+VLOOKUP(B14,#REF!,12,0)</f>
        <v>#REF!</v>
      </c>
      <c r="N14" s="83" t="e">
        <f>+VLOOKUP(B14,#REF!,13,0)</f>
        <v>#REF!</v>
      </c>
      <c r="O14" s="85"/>
    </row>
    <row r="15" spans="1:15" ht="14.5" x14ac:dyDescent="0.35">
      <c r="A15" s="33">
        <v>9</v>
      </c>
      <c r="B15" s="62">
        <v>85456981</v>
      </c>
      <c r="C15" s="9">
        <v>44075</v>
      </c>
      <c r="D15" s="124" t="s">
        <v>376</v>
      </c>
      <c r="E15" s="124" t="s">
        <v>43</v>
      </c>
      <c r="F15" s="8">
        <f t="shared" ca="1" si="15"/>
        <v>3</v>
      </c>
      <c r="G15" s="9">
        <v>44075</v>
      </c>
      <c r="H15" s="9">
        <f t="shared" ca="1" si="16"/>
        <v>45170</v>
      </c>
      <c r="I15" s="8">
        <f t="shared" ref="I15:I18" ca="1" si="19">DATEDIF(G15,TODAY(),"Y")</f>
        <v>3</v>
      </c>
      <c r="J15" s="8">
        <f t="shared" ca="1" si="17"/>
        <v>45</v>
      </c>
      <c r="K15" s="14" t="str">
        <f t="shared" ca="1" si="18"/>
        <v>VENCIDAS</v>
      </c>
      <c r="L15" s="11"/>
      <c r="M15" s="83" t="e">
        <f>+VLOOKUP(B15,#REF!,12,0)</f>
        <v>#REF!</v>
      </c>
      <c r="N15" s="83" t="e">
        <f>+VLOOKUP(B15,#REF!,13,0)</f>
        <v>#REF!</v>
      </c>
      <c r="O15" s="85"/>
    </row>
    <row r="16" spans="1:15" ht="14.5" x14ac:dyDescent="0.35">
      <c r="A16" s="33">
        <v>10</v>
      </c>
      <c r="B16" s="62">
        <v>85450134</v>
      </c>
      <c r="C16" s="9">
        <v>44075</v>
      </c>
      <c r="D16" s="124" t="s">
        <v>415</v>
      </c>
      <c r="E16" s="124" t="s">
        <v>43</v>
      </c>
      <c r="F16" s="8">
        <f t="shared" ca="1" si="15"/>
        <v>3</v>
      </c>
      <c r="G16" s="9">
        <v>44075</v>
      </c>
      <c r="H16" s="9">
        <f t="shared" ca="1" si="16"/>
        <v>45170</v>
      </c>
      <c r="I16" s="8">
        <f t="shared" ca="1" si="19"/>
        <v>3</v>
      </c>
      <c r="J16" s="8">
        <f t="shared" ca="1" si="17"/>
        <v>45</v>
      </c>
      <c r="K16" s="14" t="str">
        <f t="shared" ca="1" si="18"/>
        <v>VENCIDAS</v>
      </c>
      <c r="L16" s="11"/>
      <c r="M16" s="83" t="e">
        <f>+VLOOKUP(B16,#REF!,12,0)</f>
        <v>#REF!</v>
      </c>
      <c r="N16" s="83" t="e">
        <f>+VLOOKUP(B16,#REF!,13,0)</f>
        <v>#REF!</v>
      </c>
      <c r="O16" s="85"/>
    </row>
    <row r="17" spans="1:15" ht="14.5" x14ac:dyDescent="0.35">
      <c r="A17" s="33">
        <v>11</v>
      </c>
      <c r="B17" s="62">
        <v>79526160</v>
      </c>
      <c r="C17" s="9">
        <v>44086</v>
      </c>
      <c r="D17" s="124" t="s">
        <v>424</v>
      </c>
      <c r="E17" s="124" t="s">
        <v>539</v>
      </c>
      <c r="F17" s="8">
        <f t="shared" ref="F17:F21" ca="1" si="20">DATEDIF(C17,TODAY(),"Y")</f>
        <v>3</v>
      </c>
      <c r="G17" s="9">
        <v>44086</v>
      </c>
      <c r="H17" s="9">
        <f t="shared" ref="H17:H21" ca="1" si="21">DATE(YEAR(G17)+I17,MONTH(G17),DAY(G17))</f>
        <v>45181</v>
      </c>
      <c r="I17" s="8">
        <f t="shared" ca="1" si="19"/>
        <v>3</v>
      </c>
      <c r="J17" s="8">
        <f t="shared" ref="J17:J21" ca="1" si="22">+I17*15</f>
        <v>45</v>
      </c>
      <c r="K17" s="14" t="str">
        <f t="shared" ref="K17:K21" ca="1" si="23">IF(I17&gt;=1,"VENCIDAS","----")</f>
        <v>VENCIDAS</v>
      </c>
      <c r="L17" s="11"/>
      <c r="M17" s="83" t="e">
        <f>+VLOOKUP(B17,#REF!,12,0)</f>
        <v>#REF!</v>
      </c>
      <c r="N17" s="83" t="e">
        <f>+VLOOKUP(B17,#REF!,13,0)</f>
        <v>#REF!</v>
      </c>
      <c r="O17" s="85"/>
    </row>
    <row r="18" spans="1:15" ht="14.5" x14ac:dyDescent="0.35">
      <c r="A18" s="33">
        <v>12</v>
      </c>
      <c r="B18" s="62">
        <v>4981163</v>
      </c>
      <c r="C18" s="9">
        <v>44088</v>
      </c>
      <c r="D18" s="124" t="s">
        <v>425</v>
      </c>
      <c r="E18" s="124" t="s">
        <v>538</v>
      </c>
      <c r="F18" s="8">
        <f t="shared" ca="1" si="20"/>
        <v>3</v>
      </c>
      <c r="G18" s="9">
        <v>44088</v>
      </c>
      <c r="H18" s="9">
        <f t="shared" ca="1" si="21"/>
        <v>45183</v>
      </c>
      <c r="I18" s="8">
        <f t="shared" ca="1" si="19"/>
        <v>3</v>
      </c>
      <c r="J18" s="8">
        <f t="shared" ca="1" si="22"/>
        <v>45</v>
      </c>
      <c r="K18" s="14" t="str">
        <f t="shared" ca="1" si="23"/>
        <v>VENCIDAS</v>
      </c>
      <c r="L18" s="11"/>
      <c r="M18" s="83" t="e">
        <f>+VLOOKUP(B18,#REF!,12,0)</f>
        <v>#REF!</v>
      </c>
      <c r="N18" s="83" t="e">
        <f>+VLOOKUP(B18,#REF!,13,0)</f>
        <v>#REF!</v>
      </c>
      <c r="O18" s="85"/>
    </row>
    <row r="19" spans="1:15" ht="14.5" x14ac:dyDescent="0.35">
      <c r="A19" s="33">
        <v>13</v>
      </c>
      <c r="B19" s="62">
        <v>1082995282</v>
      </c>
      <c r="C19" s="9">
        <v>44211</v>
      </c>
      <c r="D19" s="124" t="s">
        <v>469</v>
      </c>
      <c r="E19" s="124" t="s">
        <v>539</v>
      </c>
      <c r="F19" s="8">
        <f t="shared" ca="1" si="20"/>
        <v>3</v>
      </c>
      <c r="G19" s="9">
        <v>44211</v>
      </c>
      <c r="H19" s="9">
        <f t="shared" ca="1" si="21"/>
        <v>45306</v>
      </c>
      <c r="I19" s="8">
        <f t="shared" ref="I19:I21" ca="1" si="24">DATEDIF(G19,TODAY(),"Y")</f>
        <v>3</v>
      </c>
      <c r="J19" s="8">
        <f t="shared" ca="1" si="22"/>
        <v>45</v>
      </c>
      <c r="K19" s="14" t="str">
        <f t="shared" ca="1" si="23"/>
        <v>VENCIDAS</v>
      </c>
      <c r="L19" s="11"/>
      <c r="M19" s="83" t="e">
        <f>+VLOOKUP(B19,#REF!,12,0)</f>
        <v>#REF!</v>
      </c>
      <c r="N19" s="83" t="e">
        <f>+VLOOKUP(B19,#REF!,13,0)</f>
        <v>#REF!</v>
      </c>
      <c r="O19" s="85"/>
    </row>
    <row r="20" spans="1:15" ht="14.5" x14ac:dyDescent="0.35">
      <c r="A20" s="33">
        <v>14</v>
      </c>
      <c r="B20" s="62">
        <v>1083023679</v>
      </c>
      <c r="C20" s="9">
        <v>44211</v>
      </c>
      <c r="D20" s="124" t="s">
        <v>472</v>
      </c>
      <c r="E20" s="124" t="s">
        <v>539</v>
      </c>
      <c r="F20" s="8">
        <f t="shared" ca="1" si="20"/>
        <v>3</v>
      </c>
      <c r="G20" s="9">
        <v>44211</v>
      </c>
      <c r="H20" s="9">
        <f t="shared" ca="1" si="21"/>
        <v>45306</v>
      </c>
      <c r="I20" s="8">
        <f t="shared" ca="1" si="24"/>
        <v>3</v>
      </c>
      <c r="J20" s="8">
        <f t="shared" ca="1" si="22"/>
        <v>45</v>
      </c>
      <c r="K20" s="14" t="str">
        <f t="shared" ca="1" si="23"/>
        <v>VENCIDAS</v>
      </c>
      <c r="L20" s="11"/>
      <c r="M20" s="83" t="e">
        <f>+VLOOKUP(B20,#REF!,12,0)</f>
        <v>#REF!</v>
      </c>
      <c r="N20" s="83" t="e">
        <f>+VLOOKUP(B20,#REF!,13,0)</f>
        <v>#REF!</v>
      </c>
      <c r="O20" s="85"/>
    </row>
    <row r="21" spans="1:15" ht="14.5" x14ac:dyDescent="0.35">
      <c r="A21" s="33">
        <v>15</v>
      </c>
      <c r="B21" s="62">
        <v>1083007735</v>
      </c>
      <c r="C21" s="9">
        <v>44211</v>
      </c>
      <c r="D21" s="124" t="s">
        <v>473</v>
      </c>
      <c r="E21" s="124" t="s">
        <v>539</v>
      </c>
      <c r="F21" s="8">
        <f t="shared" ca="1" si="20"/>
        <v>3</v>
      </c>
      <c r="G21" s="9">
        <v>44211</v>
      </c>
      <c r="H21" s="9">
        <f t="shared" ca="1" si="21"/>
        <v>45306</v>
      </c>
      <c r="I21" s="8">
        <f t="shared" ca="1" si="24"/>
        <v>3</v>
      </c>
      <c r="J21" s="8">
        <f t="shared" ca="1" si="22"/>
        <v>45</v>
      </c>
      <c r="K21" s="14" t="str">
        <f t="shared" ca="1" si="23"/>
        <v>VENCIDAS</v>
      </c>
      <c r="L21" s="11"/>
      <c r="M21" s="83" t="e">
        <f>+VLOOKUP(B21,#REF!,12,0)</f>
        <v>#REF!</v>
      </c>
      <c r="N21" s="83" t="e">
        <f>+VLOOKUP(B21,#REF!,13,0)</f>
        <v>#REF!</v>
      </c>
      <c r="O21" s="85"/>
    </row>
    <row r="22" spans="1:15" ht="14.5" x14ac:dyDescent="0.35">
      <c r="A22" s="33">
        <v>16</v>
      </c>
      <c r="B22" s="62">
        <v>85471350</v>
      </c>
      <c r="C22" s="9">
        <v>44321</v>
      </c>
      <c r="D22" s="124" t="s">
        <v>502</v>
      </c>
      <c r="E22" s="124" t="s">
        <v>43</v>
      </c>
      <c r="F22" s="8">
        <f t="shared" ref="F22" ca="1" si="25">DATEDIF(C22,TODAY(),"Y")</f>
        <v>2</v>
      </c>
      <c r="G22" s="9">
        <v>44321</v>
      </c>
      <c r="H22" s="9">
        <f t="shared" ref="H22" ca="1" si="26">DATE(YEAR(G22)+I22,MONTH(G22),DAY(G22))</f>
        <v>45051</v>
      </c>
      <c r="I22" s="8">
        <f t="shared" ref="I22" ca="1" si="27">DATEDIF(G22,TODAY(),"Y")</f>
        <v>2</v>
      </c>
      <c r="J22" s="8">
        <f t="shared" ref="J22" ca="1" si="28">+I22*15</f>
        <v>30</v>
      </c>
      <c r="K22" s="14" t="str">
        <f t="shared" ref="K22" ca="1" si="29">IF(I22&gt;=1,"VENCIDAS","----")</f>
        <v>VENCIDAS</v>
      </c>
      <c r="L22" s="11"/>
      <c r="M22" s="83" t="e">
        <f>+VLOOKUP(B22,#REF!,12,0)</f>
        <v>#REF!</v>
      </c>
      <c r="N22" s="83" t="e">
        <f>+VLOOKUP(B22,#REF!,13,0)</f>
        <v>#REF!</v>
      </c>
      <c r="O22" s="85"/>
    </row>
    <row r="23" spans="1:15" x14ac:dyDescent="0.25">
      <c r="A23" s="50"/>
    </row>
    <row r="24" spans="1:15" ht="13" thickBot="1" x14ac:dyDescent="0.3">
      <c r="A24" s="50"/>
    </row>
    <row r="25" spans="1:15" ht="13.5" thickBot="1" x14ac:dyDescent="0.35">
      <c r="B25" s="31"/>
      <c r="C25" s="42"/>
      <c r="D25" s="32" t="s">
        <v>101</v>
      </c>
      <c r="E25" s="32" t="s">
        <v>5</v>
      </c>
      <c r="F25" s="47"/>
      <c r="G25" s="59"/>
      <c r="H25" s="59"/>
      <c r="I25" s="47"/>
      <c r="J25" s="47"/>
    </row>
    <row r="26" spans="1:15" ht="13" thickBot="1" x14ac:dyDescent="0.3">
      <c r="B26" s="30"/>
      <c r="C26" s="43" t="s">
        <v>604</v>
      </c>
      <c r="D26" s="29" t="s">
        <v>607</v>
      </c>
      <c r="E26" s="30" t="s">
        <v>539</v>
      </c>
      <c r="F26" s="48"/>
      <c r="G26" s="60"/>
      <c r="H26" s="60"/>
      <c r="I26" s="48"/>
      <c r="J26" s="48"/>
    </row>
  </sheetData>
  <protectedRanges>
    <protectedRange algorithmName="SHA-512" hashValue="MFY2hXQb2AJeYDTxtkRqXxNahVaSiVOcnYkQ04NF+HiqedG529wAPPsjvkRLd0xbU2/3QO+sUEsilLD17aQeYQ==" saltValue="ZmfalpGPFFjs65YAgnizhw==" spinCount="100000" sqref="A1:N6 A7:L22" name="Rango1"/>
    <protectedRange algorithmName="SHA-512" hashValue="MFY2hXQb2AJeYDTxtkRqXxNahVaSiVOcnYkQ04NF+HiqedG529wAPPsjvkRLd0xbU2/3QO+sUEsilLD17aQeYQ==" saltValue="ZmfalpGPFFjs65YAgnizhw==" spinCount="100000" sqref="M7:N22" name="Rango1_2_1_1_1_1_1_1_1_1_1_1"/>
  </protectedRanges>
  <autoFilter ref="A6:AX22" xr:uid="{BACA5FBA-0303-4EC5-9E25-2695F64AF018}">
    <filterColumn colId="6" showButton="0"/>
  </autoFilter>
  <mergeCells count="4">
    <mergeCell ref="A1:K1"/>
    <mergeCell ref="A2:K2"/>
    <mergeCell ref="A3:K3"/>
    <mergeCell ref="G6:H6"/>
  </mergeCells>
  <conditionalFormatting sqref="B1:B1048576">
    <cfRule type="duplicateValues" dxfId="14" priority="4"/>
    <cfRule type="duplicateValues" dxfId="13" priority="5"/>
  </conditionalFormatting>
  <conditionalFormatting sqref="D1:D1048576">
    <cfRule type="duplicateValues" dxfId="12" priority="1"/>
    <cfRule type="duplicateValues" dxfId="11" priority="3"/>
  </conditionalFormatting>
  <conditionalFormatting sqref="K1:K1048576">
    <cfRule type="containsText" dxfId="10" priority="2" operator="containsText" text="VENCIDAS">
      <formula>NOT(ISERROR(SEARCH("VENCIDAS",K1)))</formula>
    </cfRule>
  </conditionalFormatting>
  <pageMargins left="0.70866141732283472" right="0.70866141732283472" top="0.74803149606299213" bottom="0.74803149606299213" header="0.31496062992125984" footer="0.31496062992125984"/>
  <pageSetup paperSize="14" scale="57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3E8FD-75F3-41B8-A302-D8ACA750F043}">
  <sheetPr>
    <pageSetUpPr fitToPage="1"/>
  </sheetPr>
  <dimension ref="A1:O13"/>
  <sheetViews>
    <sheetView workbookViewId="0">
      <pane ySplit="6" topLeftCell="A7" activePane="bottomLeft" state="frozen"/>
      <selection pane="bottomLeft" activeCell="M7" sqref="M7"/>
    </sheetView>
  </sheetViews>
  <sheetFormatPr baseColWidth="10" defaultColWidth="11.453125" defaultRowHeight="12.5" x14ac:dyDescent="0.25"/>
  <cols>
    <col min="1" max="1" width="7.81640625" style="3" customWidth="1"/>
    <col min="2" max="2" width="13.54296875" style="3" customWidth="1"/>
    <col min="3" max="3" width="10.81640625" style="3" customWidth="1"/>
    <col min="4" max="4" width="33.54296875" style="3" customWidth="1"/>
    <col min="5" max="5" width="23.54296875" style="3" customWidth="1"/>
    <col min="6" max="6" width="11.26953125" style="5" customWidth="1"/>
    <col min="7" max="7" width="12.1796875" style="58" customWidth="1"/>
    <col min="8" max="8" width="11.54296875" style="58" customWidth="1"/>
    <col min="9" max="10" width="17" style="5" customWidth="1"/>
    <col min="11" max="11" width="16.7265625" style="3" customWidth="1"/>
    <col min="12" max="12" width="23.26953125" style="3" hidden="1" customWidth="1"/>
    <col min="13" max="13" width="19.1796875" style="93" customWidth="1"/>
    <col min="14" max="14" width="20.453125" style="41" customWidth="1"/>
    <col min="15" max="15" width="23" style="3" customWidth="1"/>
    <col min="16" max="16384" width="11.453125" style="3"/>
  </cols>
  <sheetData>
    <row r="1" spans="1:15" s="1" customFormat="1" ht="15.5" x14ac:dyDescent="0.35">
      <c r="A1" s="210" t="s">
        <v>612</v>
      </c>
      <c r="B1" s="210"/>
      <c r="C1" s="210"/>
      <c r="D1" s="210"/>
      <c r="E1" s="210"/>
      <c r="F1" s="210"/>
      <c r="G1" s="225"/>
      <c r="H1" s="225"/>
      <c r="I1" s="210"/>
      <c r="J1" s="210"/>
      <c r="K1" s="210"/>
      <c r="M1" s="92"/>
      <c r="N1" s="80"/>
    </row>
    <row r="2" spans="1:15" s="1" customFormat="1" ht="13" x14ac:dyDescent="0.3">
      <c r="A2" s="211" t="s">
        <v>99</v>
      </c>
      <c r="B2" s="211"/>
      <c r="C2" s="211"/>
      <c r="D2" s="211"/>
      <c r="E2" s="211"/>
      <c r="F2" s="211"/>
      <c r="G2" s="226"/>
      <c r="H2" s="226"/>
      <c r="I2" s="211"/>
      <c r="J2" s="211"/>
      <c r="K2" s="211"/>
      <c r="M2" s="92"/>
      <c r="N2" s="80"/>
    </row>
    <row r="3" spans="1:15" s="1" customFormat="1" ht="13" x14ac:dyDescent="0.3">
      <c r="A3" s="211"/>
      <c r="B3" s="211"/>
      <c r="C3" s="211"/>
      <c r="D3" s="211"/>
      <c r="E3" s="211"/>
      <c r="F3" s="211"/>
      <c r="G3" s="226"/>
      <c r="H3" s="226"/>
      <c r="I3" s="211"/>
      <c r="J3" s="211"/>
      <c r="K3" s="211"/>
      <c r="M3" s="92"/>
      <c r="N3" s="80"/>
    </row>
    <row r="4" spans="1:15" ht="13" x14ac:dyDescent="0.3">
      <c r="C4" s="2"/>
      <c r="E4" s="2"/>
      <c r="F4" s="44"/>
      <c r="G4" s="56"/>
      <c r="H4" s="56"/>
      <c r="I4" s="44"/>
      <c r="J4" s="44"/>
    </row>
    <row r="5" spans="1:15" ht="13.5" thickBot="1" x14ac:dyDescent="0.35">
      <c r="A5" s="4"/>
      <c r="B5" s="4"/>
      <c r="C5" s="4"/>
      <c r="D5" s="4"/>
      <c r="E5" s="4"/>
      <c r="F5" s="4"/>
      <c r="G5" s="57"/>
      <c r="H5" s="57"/>
      <c r="I5" s="4"/>
      <c r="J5" s="4"/>
      <c r="K5" s="5"/>
    </row>
    <row r="6" spans="1:15" s="123" customFormat="1" ht="35" thickBot="1" x14ac:dyDescent="0.3">
      <c r="A6" s="117" t="s">
        <v>100</v>
      </c>
      <c r="B6" s="118" t="s">
        <v>105</v>
      </c>
      <c r="C6" s="118" t="s">
        <v>106</v>
      </c>
      <c r="D6" s="119" t="s">
        <v>4</v>
      </c>
      <c r="E6" s="119" t="s">
        <v>5</v>
      </c>
      <c r="F6" s="118" t="s">
        <v>109</v>
      </c>
      <c r="G6" s="227" t="s">
        <v>107</v>
      </c>
      <c r="H6" s="228"/>
      <c r="I6" s="120" t="s">
        <v>110</v>
      </c>
      <c r="J6" s="120" t="s">
        <v>108</v>
      </c>
      <c r="K6" s="118" t="s">
        <v>8</v>
      </c>
      <c r="L6" s="91" t="s">
        <v>104</v>
      </c>
      <c r="M6" s="121" t="s">
        <v>608</v>
      </c>
      <c r="N6" s="119" t="s">
        <v>609</v>
      </c>
      <c r="O6" s="122" t="s">
        <v>611</v>
      </c>
    </row>
    <row r="7" spans="1:15" ht="14.5" x14ac:dyDescent="0.35">
      <c r="A7" s="33">
        <v>1</v>
      </c>
      <c r="B7" s="62">
        <v>84091504</v>
      </c>
      <c r="C7" s="9">
        <v>43426</v>
      </c>
      <c r="D7" s="124" t="s">
        <v>112</v>
      </c>
      <c r="E7" s="124" t="s">
        <v>537</v>
      </c>
      <c r="F7" s="8">
        <f t="shared" ref="F7:F8" ca="1" si="0">DATEDIF(C7,TODAY(),"Y")</f>
        <v>5</v>
      </c>
      <c r="G7" s="125">
        <v>44157</v>
      </c>
      <c r="H7" s="9">
        <f t="shared" ref="H7:H8" ca="1" si="1">DATE(YEAR(G7)+I7,MONTH(G7),DAY(G7))</f>
        <v>45252</v>
      </c>
      <c r="I7" s="8">
        <f t="shared" ref="I7:I8" ca="1" si="2">DATEDIF(G7,TODAY(),"Y")</f>
        <v>3</v>
      </c>
      <c r="J7" s="8">
        <f t="shared" ref="J7:J8" ca="1" si="3">+I7*15</f>
        <v>45</v>
      </c>
      <c r="K7" s="14" t="str">
        <f t="shared" ref="K7:K8" ca="1" si="4">IF(I7&gt;=1,"VENCIDAS","----")</f>
        <v>VENCIDAS</v>
      </c>
      <c r="L7" s="11"/>
      <c r="M7" s="83" t="e">
        <f>+VLOOKUP(B7,#REF!,12,0)</f>
        <v>#REF!</v>
      </c>
      <c r="N7" s="83" t="e">
        <f>+VLOOKUP(B7,#REF!,13,0)</f>
        <v>#REF!</v>
      </c>
      <c r="O7" s="85"/>
    </row>
    <row r="8" spans="1:15" ht="14.5" x14ac:dyDescent="0.35">
      <c r="A8" s="33">
        <v>2</v>
      </c>
      <c r="B8" s="62">
        <v>40953545</v>
      </c>
      <c r="C8" s="9">
        <v>44075</v>
      </c>
      <c r="D8" s="124" t="s">
        <v>123</v>
      </c>
      <c r="E8" s="124" t="s">
        <v>43</v>
      </c>
      <c r="F8" s="8">
        <f t="shared" ca="1" si="0"/>
        <v>3</v>
      </c>
      <c r="G8" s="9">
        <v>44075</v>
      </c>
      <c r="H8" s="9">
        <f t="shared" ca="1" si="1"/>
        <v>45170</v>
      </c>
      <c r="I8" s="8">
        <f t="shared" ca="1" si="2"/>
        <v>3</v>
      </c>
      <c r="J8" s="8">
        <f t="shared" ca="1" si="3"/>
        <v>45</v>
      </c>
      <c r="K8" s="14" t="str">
        <f t="shared" ca="1" si="4"/>
        <v>VENCIDAS</v>
      </c>
      <c r="L8" s="11"/>
      <c r="M8" s="83" t="e">
        <f>+VLOOKUP(B8,#REF!,12,0)</f>
        <v>#REF!</v>
      </c>
      <c r="N8" s="83" t="e">
        <f>+VLOOKUP(B8,#REF!,13,0)</f>
        <v>#REF!</v>
      </c>
      <c r="O8" s="85"/>
    </row>
    <row r="9" spans="1:15" ht="14.5" x14ac:dyDescent="0.35">
      <c r="A9" s="33">
        <v>3</v>
      </c>
      <c r="B9" s="62">
        <v>40926458</v>
      </c>
      <c r="C9" s="9">
        <v>44372</v>
      </c>
      <c r="D9" s="124" t="s">
        <v>102</v>
      </c>
      <c r="E9" s="124" t="s">
        <v>103</v>
      </c>
      <c r="F9" s="8">
        <f t="shared" ref="F9" ca="1" si="5">DATEDIF(C9,TODAY(),"Y")</f>
        <v>2</v>
      </c>
      <c r="G9" s="9">
        <v>44372</v>
      </c>
      <c r="H9" s="9">
        <f t="shared" ref="H9" ca="1" si="6">DATE(YEAR(G9)+I9,MONTH(G9),DAY(G9))</f>
        <v>45102</v>
      </c>
      <c r="I9" s="8">
        <f t="shared" ref="I9" ca="1" si="7">DATEDIF(G9,TODAY(),"Y")</f>
        <v>2</v>
      </c>
      <c r="J9" s="8">
        <f t="shared" ref="J9" ca="1" si="8">+I9*15</f>
        <v>30</v>
      </c>
      <c r="K9" s="14" t="str">
        <f t="shared" ref="K9" ca="1" si="9">IF(I9&gt;=1,"VENCIDAS","----")</f>
        <v>VENCIDAS</v>
      </c>
      <c r="L9" s="11"/>
      <c r="M9" s="83" t="e">
        <f>+VLOOKUP(B9,#REF!,12,0)</f>
        <v>#REF!</v>
      </c>
      <c r="N9" s="83" t="e">
        <f>+VLOOKUP(B9,#REF!,13,0)</f>
        <v>#REF!</v>
      </c>
      <c r="O9" s="85"/>
    </row>
    <row r="10" spans="1:15" x14ac:dyDescent="0.25">
      <c r="A10" s="50"/>
    </row>
    <row r="11" spans="1:15" ht="13" thickBot="1" x14ac:dyDescent="0.3">
      <c r="A11" s="50"/>
    </row>
    <row r="12" spans="1:15" ht="15.75" customHeight="1" thickBot="1" x14ac:dyDescent="0.35">
      <c r="B12" s="31"/>
      <c r="C12" s="42"/>
      <c r="D12" s="130" t="s">
        <v>101</v>
      </c>
      <c r="E12" s="231" t="s">
        <v>5</v>
      </c>
      <c r="F12" s="232"/>
      <c r="G12" s="59"/>
      <c r="H12" s="59"/>
      <c r="I12" s="47"/>
      <c r="J12" s="47"/>
    </row>
    <row r="13" spans="1:15" ht="13" thickBot="1" x14ac:dyDescent="0.3">
      <c r="B13" s="30"/>
      <c r="C13" s="129" t="s">
        <v>604</v>
      </c>
      <c r="D13" s="29" t="s">
        <v>607</v>
      </c>
      <c r="E13" s="229" t="s">
        <v>539</v>
      </c>
      <c r="F13" s="230"/>
      <c r="G13" s="60"/>
      <c r="H13" s="60"/>
      <c r="I13" s="48"/>
      <c r="J13" s="48"/>
    </row>
  </sheetData>
  <protectedRanges>
    <protectedRange algorithmName="SHA-512" hashValue="MFY2hXQb2AJeYDTxtkRqXxNahVaSiVOcnYkQ04NF+HiqedG529wAPPsjvkRLd0xbU2/3QO+sUEsilLD17aQeYQ==" saltValue="ZmfalpGPFFjs65YAgnizhw==" spinCount="100000" sqref="A1:N6 A7:L9" name="Rango1"/>
    <protectedRange algorithmName="SHA-512" hashValue="MFY2hXQb2AJeYDTxtkRqXxNahVaSiVOcnYkQ04NF+HiqedG529wAPPsjvkRLd0xbU2/3QO+sUEsilLD17aQeYQ==" saltValue="ZmfalpGPFFjs65YAgnizhw==" spinCount="100000" sqref="M7:N9" name="Rango1_2_1_1_1_1_1_1_1_1_1_1_1"/>
  </protectedRanges>
  <autoFilter ref="A6:AX9" xr:uid="{BACA5FBA-0303-4EC5-9E25-2695F64AF018}">
    <filterColumn colId="6" showButton="0"/>
  </autoFilter>
  <mergeCells count="6">
    <mergeCell ref="E13:F13"/>
    <mergeCell ref="A1:K1"/>
    <mergeCell ref="A2:K2"/>
    <mergeCell ref="A3:K3"/>
    <mergeCell ref="G6:H6"/>
    <mergeCell ref="E12:F12"/>
  </mergeCells>
  <conditionalFormatting sqref="B1:B1048576">
    <cfRule type="duplicateValues" dxfId="9" priority="4"/>
    <cfRule type="duplicateValues" dxfId="8" priority="5"/>
  </conditionalFormatting>
  <conditionalFormatting sqref="D1:D1048576">
    <cfRule type="duplicateValues" dxfId="7" priority="1"/>
    <cfRule type="duplicateValues" dxfId="6" priority="3"/>
  </conditionalFormatting>
  <conditionalFormatting sqref="K1:K1048576">
    <cfRule type="containsText" dxfId="5" priority="2" operator="containsText" text="VENCIDAS">
      <formula>NOT(ISERROR(SEARCH("VENCIDAS",K1)))</formula>
    </cfRule>
  </conditionalFormatting>
  <pageMargins left="0.70866141732283472" right="0.70866141732283472" top="0.74803149606299213" bottom="0.74803149606299213" header="0.31496062992125984" footer="0.31496062992125984"/>
  <pageSetup paperSize="14" scale="62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5A592-535C-42DE-AC4D-49046D53A6DF}">
  <sheetPr>
    <pageSetUpPr fitToPage="1"/>
  </sheetPr>
  <dimension ref="A1:AX450"/>
  <sheetViews>
    <sheetView workbookViewId="0">
      <pane ySplit="6" topLeftCell="A7" activePane="bottomLeft" state="frozen"/>
      <selection pane="bottomLeft" activeCell="D13" sqref="D13"/>
    </sheetView>
  </sheetViews>
  <sheetFormatPr baseColWidth="10" defaultColWidth="11.453125" defaultRowHeight="12.5" x14ac:dyDescent="0.25"/>
  <cols>
    <col min="1" max="1" width="7.81640625" style="3" customWidth="1"/>
    <col min="2" max="2" width="13.54296875" style="3" customWidth="1"/>
    <col min="3" max="3" width="10.81640625" style="3" customWidth="1"/>
    <col min="4" max="4" width="33.54296875" style="3" customWidth="1"/>
    <col min="5" max="5" width="23.54296875" style="3" customWidth="1"/>
    <col min="6" max="6" width="11.26953125" style="5" customWidth="1"/>
    <col min="7" max="7" width="12.1796875" style="53" customWidth="1"/>
    <col min="8" max="8" width="11.54296875" style="58" customWidth="1"/>
    <col min="9" max="10" width="17" style="5" customWidth="1"/>
    <col min="11" max="11" width="16.7265625" style="3" customWidth="1"/>
    <col min="12" max="12" width="23.26953125" style="3" customWidth="1"/>
    <col min="13" max="13" width="19.1796875" style="93" customWidth="1"/>
    <col min="14" max="14" width="20.453125" style="41" customWidth="1"/>
    <col min="15" max="16384" width="11.453125" style="3"/>
  </cols>
  <sheetData>
    <row r="1" spans="1:50" s="1" customFormat="1" ht="15.5" x14ac:dyDescent="0.35">
      <c r="A1" s="210" t="s">
        <v>98</v>
      </c>
      <c r="B1" s="210"/>
      <c r="C1" s="210"/>
      <c r="D1" s="210"/>
      <c r="E1" s="210"/>
      <c r="F1" s="210"/>
      <c r="G1" s="225"/>
      <c r="H1" s="225"/>
      <c r="I1" s="210"/>
      <c r="J1" s="210"/>
      <c r="K1" s="210"/>
      <c r="M1" s="92"/>
      <c r="N1" s="80"/>
    </row>
    <row r="2" spans="1:50" s="1" customFormat="1" ht="13" x14ac:dyDescent="0.3">
      <c r="A2" s="211" t="s">
        <v>99</v>
      </c>
      <c r="B2" s="211"/>
      <c r="C2" s="211"/>
      <c r="D2" s="211"/>
      <c r="E2" s="211"/>
      <c r="F2" s="211"/>
      <c r="G2" s="226"/>
      <c r="H2" s="226"/>
      <c r="I2" s="211"/>
      <c r="J2" s="211"/>
      <c r="K2" s="211"/>
      <c r="M2" s="92"/>
      <c r="N2" s="80"/>
    </row>
    <row r="3" spans="1:50" s="1" customFormat="1" ht="13" x14ac:dyDescent="0.3">
      <c r="A3" s="211"/>
      <c r="B3" s="211"/>
      <c r="C3" s="211"/>
      <c r="D3" s="211"/>
      <c r="E3" s="211"/>
      <c r="F3" s="211"/>
      <c r="G3" s="226"/>
      <c r="H3" s="226"/>
      <c r="I3" s="211"/>
      <c r="J3" s="211"/>
      <c r="K3" s="211"/>
      <c r="M3" s="92"/>
      <c r="N3" s="80"/>
    </row>
    <row r="4" spans="1:50" ht="13" x14ac:dyDescent="0.3">
      <c r="C4" s="2"/>
      <c r="E4" s="2"/>
      <c r="F4" s="44"/>
      <c r="G4" s="51"/>
      <c r="H4" s="56"/>
      <c r="I4" s="44"/>
      <c r="J4" s="44"/>
    </row>
    <row r="5" spans="1:50" ht="13.5" thickBot="1" x14ac:dyDescent="0.35">
      <c r="A5" s="4"/>
      <c r="B5" s="4"/>
      <c r="C5" s="4"/>
      <c r="D5" s="4"/>
      <c r="E5" s="4"/>
      <c r="F5" s="4"/>
      <c r="G5" s="52"/>
      <c r="H5" s="57"/>
      <c r="I5" s="4"/>
      <c r="J5" s="4"/>
      <c r="K5" s="5"/>
    </row>
    <row r="6" spans="1:50" ht="39.5" thickBot="1" x14ac:dyDescent="0.3">
      <c r="A6" s="38" t="s">
        <v>100</v>
      </c>
      <c r="B6" s="40" t="s">
        <v>105</v>
      </c>
      <c r="C6" s="40" t="s">
        <v>106</v>
      </c>
      <c r="D6" s="39" t="s">
        <v>4</v>
      </c>
      <c r="E6" s="39" t="s">
        <v>5</v>
      </c>
      <c r="F6" s="40" t="s">
        <v>109</v>
      </c>
      <c r="G6" s="233" t="s">
        <v>107</v>
      </c>
      <c r="H6" s="234"/>
      <c r="I6" s="49" t="s">
        <v>110</v>
      </c>
      <c r="J6" s="49" t="s">
        <v>108</v>
      </c>
      <c r="K6" s="40" t="s">
        <v>8</v>
      </c>
      <c r="L6" s="91" t="s">
        <v>104</v>
      </c>
      <c r="M6" s="95" t="s">
        <v>608</v>
      </c>
      <c r="N6" s="96" t="s">
        <v>609</v>
      </c>
    </row>
    <row r="7" spans="1:50" s="107" customFormat="1" ht="13" x14ac:dyDescent="0.3">
      <c r="A7" s="108">
        <v>1</v>
      </c>
      <c r="B7" s="109">
        <v>78749307</v>
      </c>
      <c r="C7" s="110">
        <v>43642</v>
      </c>
      <c r="D7" s="111" t="s">
        <v>94</v>
      </c>
      <c r="E7" s="111" t="s">
        <v>95</v>
      </c>
      <c r="F7" s="112">
        <f ca="1">DATEDIF(C7,TODAY(),"Y")</f>
        <v>4</v>
      </c>
      <c r="G7" s="113">
        <v>44008</v>
      </c>
      <c r="H7" s="110">
        <f ca="1">DATE(YEAR(G7)+I7,MONTH(G7),DAY(G7))</f>
        <v>45103</v>
      </c>
      <c r="I7" s="112">
        <f ca="1">DATEDIF(G7,TODAY(),"Y")</f>
        <v>3</v>
      </c>
      <c r="J7" s="112">
        <f ca="1">+I7*15</f>
        <v>45</v>
      </c>
      <c r="K7" s="114" t="str">
        <f ca="1">IF(I7&gt;=1,"VENCIDAS","----")</f>
        <v>VENCIDAS</v>
      </c>
      <c r="L7" s="111" t="s">
        <v>610</v>
      </c>
      <c r="M7" s="115"/>
      <c r="N7" s="106"/>
    </row>
    <row r="8" spans="1:50" ht="62.5" x14ac:dyDescent="0.3">
      <c r="A8" s="33">
        <v>2</v>
      </c>
      <c r="B8" s="62">
        <v>72019064</v>
      </c>
      <c r="C8" s="9">
        <v>42706</v>
      </c>
      <c r="D8" s="15" t="s">
        <v>9</v>
      </c>
      <c r="E8" s="15" t="s">
        <v>10</v>
      </c>
      <c r="F8" s="8">
        <f t="shared" ref="F8:F71" ca="1" si="0">DATEDIF(C8,TODAY(),"Y")</f>
        <v>7</v>
      </c>
      <c r="G8" s="63">
        <v>43436</v>
      </c>
      <c r="H8" s="64">
        <f t="shared" ref="H8:H71" ca="1" si="1">DATE(YEAR(G8)+I8,MONTH(G8),DAY(G8))</f>
        <v>45262</v>
      </c>
      <c r="I8" s="8">
        <f t="shared" ref="I8:I21" ca="1" si="2">DATEDIF(G8,TODAY(),"Y")</f>
        <v>5</v>
      </c>
      <c r="J8" s="8">
        <f t="shared" ref="J8:J71" ca="1" si="3">+I8*15</f>
        <v>75</v>
      </c>
      <c r="K8" s="14" t="str">
        <f t="shared" ref="K8:K71" ca="1" si="4">IF(I8&gt;=1,"VENCIDAS","----")</f>
        <v>VENCIDAS</v>
      </c>
      <c r="L8" s="11"/>
      <c r="M8" s="83" t="str">
        <f>+VLOOKUP(B8,[1]ACTIVOS!$C$2:$AF$440,30,0)</f>
        <v>SUBGERENCIA OPERACIÓN DE OTROS SERVICIOS</v>
      </c>
      <c r="N8" s="97" t="str">
        <f>+VLOOKUP(B8,[1]ACTIVOS!$C$2:$AG$440,31,0)</f>
        <v>DIRECCION ACTIVIDADES COMPLEMENTARIAS Y SERVICIOS NO REGULADOS</v>
      </c>
    </row>
    <row r="9" spans="1:50" ht="38" x14ac:dyDescent="0.3">
      <c r="A9" s="33">
        <v>3</v>
      </c>
      <c r="B9" s="62">
        <v>78752393</v>
      </c>
      <c r="C9" s="9">
        <v>43572</v>
      </c>
      <c r="D9" s="15" t="s">
        <v>18</v>
      </c>
      <c r="E9" s="15" t="s">
        <v>19</v>
      </c>
      <c r="F9" s="8">
        <f t="shared" ca="1" si="0"/>
        <v>4</v>
      </c>
      <c r="G9" s="63">
        <v>43572</v>
      </c>
      <c r="H9" s="64">
        <f t="shared" ca="1" si="1"/>
        <v>45033</v>
      </c>
      <c r="I9" s="8">
        <f t="shared" ca="1" si="2"/>
        <v>4</v>
      </c>
      <c r="J9" s="8">
        <f t="shared" ca="1" si="3"/>
        <v>60</v>
      </c>
      <c r="K9" s="14" t="str">
        <f t="shared" ca="1" si="4"/>
        <v>VENCIDAS</v>
      </c>
      <c r="L9" s="11"/>
      <c r="M9" s="83" t="str">
        <f>+VLOOKUP(B9,[1]ACTIVOS!$C$2:$AF$440,30,0)</f>
        <v xml:space="preserve">SUBGERENCIA ACUEDUCTO Y ALCANTARILLADO </v>
      </c>
      <c r="N9" s="97" t="str">
        <f>+VLOOKUP(B9,[1]ACTIVOS!$C$2:$AG$440,31,0)</f>
        <v>DIRECCION DE ALCANTARILLADO</v>
      </c>
    </row>
    <row r="10" spans="1:50" ht="25.5" x14ac:dyDescent="0.3">
      <c r="A10" s="33">
        <v>4</v>
      </c>
      <c r="B10" s="62">
        <v>1082881567</v>
      </c>
      <c r="C10" s="9">
        <v>43580</v>
      </c>
      <c r="D10" s="20" t="s">
        <v>24</v>
      </c>
      <c r="E10" s="21" t="s">
        <v>25</v>
      </c>
      <c r="F10" s="8">
        <f t="shared" ca="1" si="0"/>
        <v>4</v>
      </c>
      <c r="G10" s="63">
        <v>43580</v>
      </c>
      <c r="H10" s="64">
        <f t="shared" ca="1" si="1"/>
        <v>45041</v>
      </c>
      <c r="I10" s="8">
        <f t="shared" ca="1" si="2"/>
        <v>4</v>
      </c>
      <c r="J10" s="8">
        <f t="shared" ca="1" si="3"/>
        <v>60</v>
      </c>
      <c r="K10" s="14" t="str">
        <f t="shared" ca="1" si="4"/>
        <v>VENCIDAS</v>
      </c>
      <c r="L10" s="11"/>
      <c r="M10" s="83" t="str">
        <f>+VLOOKUP(B10,[1]ACTIVOS!$C$2:$AF$440,30,0)</f>
        <v>SECRETARIA GENERAL</v>
      </c>
      <c r="N10" s="97" t="str">
        <f>+VLOOKUP(B10,[1]ACTIVOS!$C$2:$AG$440,31,0)</f>
        <v>N-A</v>
      </c>
    </row>
    <row r="11" spans="1:50" ht="38" x14ac:dyDescent="0.3">
      <c r="A11" s="33">
        <v>5</v>
      </c>
      <c r="B11" s="62">
        <v>1082887034</v>
      </c>
      <c r="C11" s="9">
        <v>43886</v>
      </c>
      <c r="D11" s="15" t="s">
        <v>30</v>
      </c>
      <c r="E11" s="22" t="s">
        <v>31</v>
      </c>
      <c r="F11" s="8">
        <f t="shared" ca="1" si="0"/>
        <v>4</v>
      </c>
      <c r="G11" s="63">
        <v>43886</v>
      </c>
      <c r="H11" s="64">
        <f t="shared" ca="1" si="1"/>
        <v>45347</v>
      </c>
      <c r="I11" s="8">
        <f t="shared" ca="1" si="2"/>
        <v>4</v>
      </c>
      <c r="J11" s="8">
        <f t="shared" ca="1" si="3"/>
        <v>60</v>
      </c>
      <c r="K11" s="14" t="str">
        <f t="shared" ca="1" si="4"/>
        <v>VENCIDAS</v>
      </c>
      <c r="L11" s="11"/>
      <c r="M11" s="83" t="str">
        <f>+VLOOKUP(B11,[1]ACTIVOS!$C$2:$AF$440,30,0)</f>
        <v>SECRETARIA GENERAL</v>
      </c>
      <c r="N11" s="97" t="str">
        <f>+VLOOKUP(B11,[1]ACTIVOS!$C$2:$AG$440,31,0)</f>
        <v>N-A</v>
      </c>
    </row>
    <row r="12" spans="1:50" s="79" customFormat="1" ht="37.5" x14ac:dyDescent="0.3">
      <c r="A12" s="72">
        <v>6</v>
      </c>
      <c r="B12" s="73">
        <v>85152803</v>
      </c>
      <c r="C12" s="74">
        <v>42156</v>
      </c>
      <c r="D12" s="75" t="s">
        <v>34</v>
      </c>
      <c r="E12" s="76" t="s">
        <v>35</v>
      </c>
      <c r="F12" s="77">
        <f t="shared" ca="1" si="0"/>
        <v>8</v>
      </c>
      <c r="G12" s="63">
        <v>43617</v>
      </c>
      <c r="H12" s="63">
        <f t="shared" ca="1" si="1"/>
        <v>45078</v>
      </c>
      <c r="I12" s="77">
        <f t="shared" ca="1" si="2"/>
        <v>4</v>
      </c>
      <c r="J12" s="77">
        <f t="shared" ca="1" si="3"/>
        <v>60</v>
      </c>
      <c r="K12" s="81" t="str">
        <f t="shared" ca="1" si="4"/>
        <v>VENCIDAS</v>
      </c>
      <c r="L12" s="82"/>
      <c r="M12" s="83" t="str">
        <f>+VLOOKUP(B12,[1]ACTIVOS!$C$2:$AF$440,30,0)</f>
        <v>SUBGERENCIA CORPORATIVA</v>
      </c>
      <c r="N12" s="97" t="str">
        <f>+VLOOKUP(B12,[1]ACTIVOS!$C$2:$AG$440,31,0)</f>
        <v>DIRECCIÓN ADMINISTRATIVA Y FINANCIERA</v>
      </c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</row>
    <row r="13" spans="1:50" s="23" customFormat="1" ht="37.5" x14ac:dyDescent="0.3">
      <c r="A13" s="33">
        <v>7</v>
      </c>
      <c r="B13" s="62">
        <v>36539977</v>
      </c>
      <c r="C13" s="9">
        <v>34578</v>
      </c>
      <c r="D13" s="15" t="s">
        <v>42</v>
      </c>
      <c r="E13" s="15" t="s">
        <v>43</v>
      </c>
      <c r="F13" s="8">
        <f t="shared" ca="1" si="0"/>
        <v>29</v>
      </c>
      <c r="G13" s="63">
        <v>43344</v>
      </c>
      <c r="H13" s="64">
        <f t="shared" ca="1" si="1"/>
        <v>45170</v>
      </c>
      <c r="I13" s="8">
        <f t="shared" ca="1" si="2"/>
        <v>5</v>
      </c>
      <c r="J13" s="8">
        <f t="shared" ca="1" si="3"/>
        <v>75</v>
      </c>
      <c r="K13" s="14" t="str">
        <f t="shared" ca="1" si="4"/>
        <v>VENCIDAS</v>
      </c>
      <c r="L13" s="11"/>
      <c r="M13" s="83" t="str">
        <f>+VLOOKUP(B13,[1]ACTIVOS!$C$2:$AF$440,30,0)</f>
        <v>SUBGERENCIA CORPORATIVA</v>
      </c>
      <c r="N13" s="97" t="str">
        <f>+VLOOKUP(B13,[1]ACTIVOS!$C$2:$AG$440,31,0)</f>
        <v>DIRECCIÓN ADMINISTRATIVA Y FINANCIERA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</row>
    <row r="14" spans="1:50" s="23" customFormat="1" ht="25.5" x14ac:dyDescent="0.3">
      <c r="A14" s="33">
        <v>8</v>
      </c>
      <c r="B14" s="62">
        <v>41743279</v>
      </c>
      <c r="C14" s="9">
        <v>34423</v>
      </c>
      <c r="D14" s="15" t="s">
        <v>49</v>
      </c>
      <c r="E14" s="15" t="s">
        <v>43</v>
      </c>
      <c r="F14" s="8">
        <f t="shared" ca="1" si="0"/>
        <v>30</v>
      </c>
      <c r="G14" s="63">
        <v>43920</v>
      </c>
      <c r="H14" s="64">
        <f t="shared" ca="1" si="1"/>
        <v>45381</v>
      </c>
      <c r="I14" s="8">
        <f t="shared" ca="1" si="2"/>
        <v>4</v>
      </c>
      <c r="J14" s="8">
        <f t="shared" ca="1" si="3"/>
        <v>60</v>
      </c>
      <c r="K14" s="14" t="str">
        <f t="shared" ca="1" si="4"/>
        <v>VENCIDAS</v>
      </c>
      <c r="L14" s="11"/>
      <c r="M14" s="83" t="str">
        <f>+VLOOKUP(B14,[1]ACTIVOS!$C$2:$AF$440,30,0)</f>
        <v>OFICINA  ASESORA COMUNICACIONES</v>
      </c>
      <c r="N14" s="97" t="str">
        <f>+VLOOKUP(B14,[1]ACTIVOS!$C$2:$AG$440,31,0)</f>
        <v>N-A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</row>
    <row r="15" spans="1:50" s="23" customFormat="1" ht="37.5" x14ac:dyDescent="0.3">
      <c r="A15" s="33">
        <v>9</v>
      </c>
      <c r="B15" s="62">
        <v>40394636</v>
      </c>
      <c r="C15" s="9">
        <v>42394</v>
      </c>
      <c r="D15" s="15" t="s">
        <v>52</v>
      </c>
      <c r="E15" s="15" t="s">
        <v>53</v>
      </c>
      <c r="F15" s="8">
        <f t="shared" ca="1" si="0"/>
        <v>8</v>
      </c>
      <c r="G15" s="63">
        <v>43855</v>
      </c>
      <c r="H15" s="64">
        <f t="shared" ca="1" si="1"/>
        <v>45316</v>
      </c>
      <c r="I15" s="8">
        <f t="shared" ca="1" si="2"/>
        <v>4</v>
      </c>
      <c r="J15" s="8">
        <f t="shared" ca="1" si="3"/>
        <v>60</v>
      </c>
      <c r="K15" s="14" t="str">
        <f ca="1">IF(I15&gt;=1,"VENCIDAS","----")</f>
        <v>VENCIDAS</v>
      </c>
      <c r="L15" s="11"/>
      <c r="M15" s="83" t="str">
        <f>+VLOOKUP(B15,[1]ACTIVOS!$C$2:$AF$440,30,0)</f>
        <v>SUBGERENCIA CORPORATIVA</v>
      </c>
      <c r="N15" s="97" t="str">
        <f>+VLOOKUP(B15,[1]ACTIVOS!$C$2:$AG$440,31,0)</f>
        <v>DIRECCIÓN ADMINISTRATIVA Y FINANCIERA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</row>
    <row r="16" spans="1:50" ht="38" x14ac:dyDescent="0.3">
      <c r="A16" s="33">
        <v>10</v>
      </c>
      <c r="B16" s="62">
        <v>85451173</v>
      </c>
      <c r="C16" s="9">
        <v>42377</v>
      </c>
      <c r="D16" s="15" t="s">
        <v>56</v>
      </c>
      <c r="E16" s="15" t="s">
        <v>57</v>
      </c>
      <c r="F16" s="8">
        <f t="shared" ca="1" si="0"/>
        <v>8</v>
      </c>
      <c r="G16" s="63">
        <v>43473</v>
      </c>
      <c r="H16" s="64">
        <f t="shared" ca="1" si="1"/>
        <v>45299</v>
      </c>
      <c r="I16" s="8">
        <f t="shared" ca="1" si="2"/>
        <v>5</v>
      </c>
      <c r="J16" s="8">
        <f t="shared" ca="1" si="3"/>
        <v>75</v>
      </c>
      <c r="K16" s="14" t="str">
        <f t="shared" ca="1" si="4"/>
        <v>VENCIDAS</v>
      </c>
      <c r="L16" s="11"/>
      <c r="M16" s="83" t="str">
        <f>+VLOOKUP(B16,[1]ACTIVOS!$C$2:$AF$440,30,0)</f>
        <v>SUBGERENCIA OPERACIÓN DE OTROS SERVICIOS</v>
      </c>
      <c r="N16" s="97" t="str">
        <f>+VLOOKUP(B16,[1]ACTIVOS!$C$2:$AG$440,31,0)</f>
        <v>DIRECCION DE ASEO Y APROVECHAMIENTO</v>
      </c>
    </row>
    <row r="17" spans="1:14" ht="38" x14ac:dyDescent="0.3">
      <c r="A17" s="33">
        <v>11</v>
      </c>
      <c r="B17" s="62">
        <v>7140156</v>
      </c>
      <c r="C17" s="9">
        <v>42857</v>
      </c>
      <c r="D17" s="22" t="s">
        <v>63</v>
      </c>
      <c r="E17" s="11" t="s">
        <v>57</v>
      </c>
      <c r="F17" s="8">
        <f t="shared" ca="1" si="0"/>
        <v>6</v>
      </c>
      <c r="G17" s="63">
        <v>43953</v>
      </c>
      <c r="H17" s="64">
        <f t="shared" ca="1" si="1"/>
        <v>45048</v>
      </c>
      <c r="I17" s="8">
        <f t="shared" ca="1" si="2"/>
        <v>3</v>
      </c>
      <c r="J17" s="8">
        <f t="shared" ca="1" si="3"/>
        <v>45</v>
      </c>
      <c r="K17" s="14" t="str">
        <f t="shared" ca="1" si="4"/>
        <v>VENCIDAS</v>
      </c>
      <c r="L17" s="11"/>
      <c r="M17" s="83" t="str">
        <f>+VLOOKUP(B17,[1]ACTIVOS!$C$2:$AF$440,30,0)</f>
        <v>SUBGERENCIA OPERACIÓN DE OTROS SERVICIOS</v>
      </c>
      <c r="N17" s="97" t="str">
        <f>+VLOOKUP(B17,[1]ACTIVOS!$C$2:$AG$440,31,0)</f>
        <v>DIRECCION DE ASEO Y APROVECHAMIENTO</v>
      </c>
    </row>
    <row r="18" spans="1:14" ht="62.5" x14ac:dyDescent="0.3">
      <c r="A18" s="33">
        <v>12</v>
      </c>
      <c r="B18" s="62">
        <v>85473861</v>
      </c>
      <c r="C18" s="9">
        <v>42095</v>
      </c>
      <c r="D18" s="15" t="s">
        <v>66</v>
      </c>
      <c r="E18" s="15" t="s">
        <v>67</v>
      </c>
      <c r="F18" s="8">
        <f t="shared" ca="1" si="0"/>
        <v>9</v>
      </c>
      <c r="G18" s="63">
        <v>43556</v>
      </c>
      <c r="H18" s="64">
        <f t="shared" ca="1" si="1"/>
        <v>45383</v>
      </c>
      <c r="I18" s="8">
        <f t="shared" ca="1" si="2"/>
        <v>5</v>
      </c>
      <c r="J18" s="8">
        <f t="shared" ca="1" si="3"/>
        <v>75</v>
      </c>
      <c r="K18" s="14" t="str">
        <f t="shared" ca="1" si="4"/>
        <v>VENCIDAS</v>
      </c>
      <c r="L18" s="83" t="s">
        <v>605</v>
      </c>
      <c r="M18" s="83" t="str">
        <f>+VLOOKUP(B18,[1]ACTIVOS!$C$2:$AF$440,30,0)</f>
        <v>SUBGERENCIA OPERACIÓN DE OTROS SERVICIOS</v>
      </c>
      <c r="N18" s="97" t="str">
        <f>+VLOOKUP(B18,[1]ACTIVOS!$C$2:$AG$440,31,0)</f>
        <v>DIRECCION ACTIVIDADES COMPLEMENTARIAS Y SERVICIOS NO REGULADOS</v>
      </c>
    </row>
    <row r="19" spans="1:14" ht="62.5" x14ac:dyDescent="0.3">
      <c r="A19" s="33">
        <v>13</v>
      </c>
      <c r="B19" s="62">
        <v>1064786732</v>
      </c>
      <c r="C19" s="9">
        <v>42857</v>
      </c>
      <c r="D19" s="15" t="s">
        <v>76</v>
      </c>
      <c r="E19" s="15" t="s">
        <v>67</v>
      </c>
      <c r="F19" s="8">
        <f t="shared" ca="1" si="0"/>
        <v>6</v>
      </c>
      <c r="G19" s="63">
        <v>43587</v>
      </c>
      <c r="H19" s="64">
        <f t="shared" ca="1" si="1"/>
        <v>45048</v>
      </c>
      <c r="I19" s="8">
        <f t="shared" ca="1" si="2"/>
        <v>4</v>
      </c>
      <c r="J19" s="8">
        <f t="shared" ca="1" si="3"/>
        <v>60</v>
      </c>
      <c r="K19" s="14" t="str">
        <f t="shared" ca="1" si="4"/>
        <v>VENCIDAS</v>
      </c>
      <c r="L19" s="11"/>
      <c r="M19" s="83" t="str">
        <f>+VLOOKUP(B19,[1]ACTIVOS!$C$2:$AF$440,30,0)</f>
        <v>SUBGERENCIA OPERACIÓN DE OTROS SERVICIOS</v>
      </c>
      <c r="N19" s="97" t="str">
        <f>+VLOOKUP(B19,[1]ACTIVOS!$C$2:$AG$440,31,0)</f>
        <v>DIRECCION ACTIVIDADES COMPLEMENTARIAS Y SERVICIOS NO REGULADOS</v>
      </c>
    </row>
    <row r="20" spans="1:14" ht="62.5" x14ac:dyDescent="0.3">
      <c r="A20" s="33">
        <v>14</v>
      </c>
      <c r="B20" s="62">
        <v>7601662</v>
      </c>
      <c r="C20" s="9">
        <v>43860</v>
      </c>
      <c r="D20" s="15" t="s">
        <v>82</v>
      </c>
      <c r="E20" s="15" t="s">
        <v>67</v>
      </c>
      <c r="F20" s="8">
        <f t="shared" ca="1" si="0"/>
        <v>4</v>
      </c>
      <c r="G20" s="63">
        <v>43860</v>
      </c>
      <c r="H20" s="64">
        <f t="shared" ca="1" si="1"/>
        <v>45321</v>
      </c>
      <c r="I20" s="8">
        <f t="shared" ca="1" si="2"/>
        <v>4</v>
      </c>
      <c r="J20" s="8">
        <f t="shared" ca="1" si="3"/>
        <v>60</v>
      </c>
      <c r="K20" s="14" t="str">
        <f t="shared" ca="1" si="4"/>
        <v>VENCIDAS</v>
      </c>
      <c r="L20" s="11"/>
      <c r="M20" s="83" t="str">
        <f>+VLOOKUP(B20,[1]ACTIVOS!$C$2:$AF$440,30,0)</f>
        <v>SUBGERENCIA OPERACIÓN DE OTROS SERVICIOS</v>
      </c>
      <c r="N20" s="97" t="str">
        <f>+VLOOKUP(B20,[1]ACTIVOS!$C$2:$AG$440,31,0)</f>
        <v>DIRECCION ACTIVIDADES COMPLEMENTARIAS Y SERVICIOS NO REGULADOS</v>
      </c>
    </row>
    <row r="21" spans="1:14" s="41" customFormat="1" ht="38" x14ac:dyDescent="0.3">
      <c r="A21" s="33">
        <v>15</v>
      </c>
      <c r="B21" s="62">
        <v>1083019819</v>
      </c>
      <c r="C21" s="18">
        <v>43823</v>
      </c>
      <c r="D21" s="20" t="s">
        <v>85</v>
      </c>
      <c r="E21" s="21" t="s">
        <v>86</v>
      </c>
      <c r="F21" s="8">
        <f t="shared" ca="1" si="0"/>
        <v>4</v>
      </c>
      <c r="G21" s="63">
        <v>43823</v>
      </c>
      <c r="H21" s="64">
        <f t="shared" ca="1" si="1"/>
        <v>45284</v>
      </c>
      <c r="I21" s="8">
        <f t="shared" ca="1" si="2"/>
        <v>4</v>
      </c>
      <c r="J21" s="8">
        <f ca="1">+I21*15</f>
        <v>60</v>
      </c>
      <c r="K21" s="14" t="str">
        <f t="shared" ca="1" si="4"/>
        <v>VENCIDAS</v>
      </c>
      <c r="L21" s="84"/>
      <c r="M21" s="83" t="str">
        <f>+VLOOKUP(B21,[1]ACTIVOS!$C$2:$AF$440,30,0)</f>
        <v>SUBGERENCIA PROYECTOS Y SOSTENIBILIDAD</v>
      </c>
      <c r="N21" s="97" t="str">
        <f>+VLOOKUP(B21,[1]ACTIVOS!$C$2:$AG$440,31,0)</f>
        <v>N-A</v>
      </c>
    </row>
    <row r="22" spans="1:14" ht="63" x14ac:dyDescent="0.3">
      <c r="A22" s="33">
        <v>16</v>
      </c>
      <c r="B22" s="62">
        <v>1083027435</v>
      </c>
      <c r="C22" s="9">
        <v>43823</v>
      </c>
      <c r="D22" s="15" t="s">
        <v>89</v>
      </c>
      <c r="E22" s="15" t="s">
        <v>90</v>
      </c>
      <c r="F22" s="8">
        <f ca="1">DATEDIF(C22,TODAY(),"Y")</f>
        <v>4</v>
      </c>
      <c r="G22" s="63">
        <v>44189</v>
      </c>
      <c r="H22" s="64">
        <f ca="1">DATE(YEAR(G22)+I22,MONTH(G22),DAY(G22))</f>
        <v>45284</v>
      </c>
      <c r="I22" s="8">
        <f ca="1">DATEDIF(G22,TODAY(),"Y")</f>
        <v>3</v>
      </c>
      <c r="J22" s="8">
        <f ca="1">+I22*15</f>
        <v>45</v>
      </c>
      <c r="K22" s="14" t="str">
        <f t="shared" ca="1" si="4"/>
        <v>VENCIDAS</v>
      </c>
      <c r="L22" s="83" t="s">
        <v>606</v>
      </c>
      <c r="M22" s="83" t="str">
        <f>+VLOOKUP(B22,[1]ACTIVOS!$C$2:$AF$440,30,0)</f>
        <v>SUBGERENCIA GESTION COMERCIAL Y SERVICIO AL CIUDADANO</v>
      </c>
      <c r="N22" s="97" t="str">
        <f>+VLOOKUP(B22,[1]ACTIVOS!$C$2:$AG$440,31,0)</f>
        <v>N-A</v>
      </c>
    </row>
    <row r="23" spans="1:14" ht="38.5" x14ac:dyDescent="0.35">
      <c r="A23" s="33">
        <v>18</v>
      </c>
      <c r="B23" s="62">
        <v>85453341</v>
      </c>
      <c r="C23" s="9">
        <v>42706</v>
      </c>
      <c r="D23" s="65" t="s">
        <v>111</v>
      </c>
      <c r="E23" s="65" t="s">
        <v>534</v>
      </c>
      <c r="F23" s="8">
        <f t="shared" ca="1" si="0"/>
        <v>7</v>
      </c>
      <c r="G23" s="71">
        <v>44167</v>
      </c>
      <c r="H23" s="9">
        <f ca="1">DATE(YEAR(G23)+I23,MONTH(G23),DAY(G23))</f>
        <v>45262</v>
      </c>
      <c r="I23" s="8">
        <f t="shared" ref="I23:I86" ca="1" si="5">DATEDIF(G23,TODAY(),"Y")</f>
        <v>3</v>
      </c>
      <c r="J23" s="8">
        <f t="shared" ca="1" si="3"/>
        <v>45</v>
      </c>
      <c r="K23" s="14" t="str">
        <f t="shared" ca="1" si="4"/>
        <v>VENCIDAS</v>
      </c>
      <c r="L23" s="11"/>
      <c r="M23" s="83" t="str">
        <f>+VLOOKUP(B23,[1]ACTIVOS!$C$2:$AF$440,30,0)</f>
        <v>SUBGERENCIA OPERACIÓN DE OTROS SERVICIOS</v>
      </c>
      <c r="N23" s="97" t="str">
        <f>+VLOOKUP(B23,[1]ACTIVOS!$C$2:$AG$440,31,0)</f>
        <v>DIRECCION DE ASEO Y APROVECHAMIENTO</v>
      </c>
    </row>
    <row r="24" spans="1:14" ht="26" x14ac:dyDescent="0.35">
      <c r="A24" s="33">
        <v>19</v>
      </c>
      <c r="B24" s="62">
        <v>84091504</v>
      </c>
      <c r="C24" s="9">
        <v>43426</v>
      </c>
      <c r="D24" s="65" t="s">
        <v>112</v>
      </c>
      <c r="E24" s="65" t="s">
        <v>537</v>
      </c>
      <c r="F24" s="8">
        <f t="shared" ca="1" si="0"/>
        <v>5</v>
      </c>
      <c r="G24" s="71">
        <v>44157</v>
      </c>
      <c r="H24" s="9">
        <f t="shared" ca="1" si="1"/>
        <v>45252</v>
      </c>
      <c r="I24" s="8">
        <f t="shared" ca="1" si="5"/>
        <v>3</v>
      </c>
      <c r="J24" s="8">
        <f t="shared" ca="1" si="3"/>
        <v>45</v>
      </c>
      <c r="K24" s="14" t="str">
        <f t="shared" ca="1" si="4"/>
        <v>VENCIDAS</v>
      </c>
      <c r="L24" s="11"/>
      <c r="M24" s="83" t="str">
        <f>+VLOOKUP(B24,[1]ACTIVOS!$C$2:$AF$440,30,0)</f>
        <v>ASESOR CONTROL INTERNO</v>
      </c>
      <c r="N24" s="97" t="str">
        <f>+VLOOKUP(B24,[1]ACTIVOS!$C$2:$AG$440,31,0)</f>
        <v>N-A</v>
      </c>
    </row>
    <row r="25" spans="1:14" ht="37.5" x14ac:dyDescent="0.35">
      <c r="A25" s="33">
        <v>20</v>
      </c>
      <c r="B25" s="62">
        <v>12633335</v>
      </c>
      <c r="C25" s="9">
        <v>43794</v>
      </c>
      <c r="D25" s="65" t="s">
        <v>113</v>
      </c>
      <c r="E25" s="65" t="s">
        <v>538</v>
      </c>
      <c r="F25" s="8">
        <f t="shared" ca="1" si="0"/>
        <v>4</v>
      </c>
      <c r="G25" s="71">
        <v>44160</v>
      </c>
      <c r="H25" s="9">
        <f t="shared" ca="1" si="1"/>
        <v>45255</v>
      </c>
      <c r="I25" s="8">
        <f t="shared" ca="1" si="5"/>
        <v>3</v>
      </c>
      <c r="J25" s="8">
        <f t="shared" ca="1" si="3"/>
        <v>45</v>
      </c>
      <c r="K25" s="14" t="str">
        <f t="shared" ca="1" si="4"/>
        <v>VENCIDAS</v>
      </c>
      <c r="L25" s="11"/>
      <c r="M25" s="83" t="str">
        <f>+VLOOKUP(B25,[1]ACTIVOS!$C$2:$AF$440,30,0)</f>
        <v>SUBGERENCIA CORPORATIVA</v>
      </c>
      <c r="N25" s="97" t="str">
        <f>+VLOOKUP(B25,[1]ACTIVOS!$C$2:$AG$440,31,0)</f>
        <v>DIRECCIÓN ADMINISTRATIVA Y FINANCIERA</v>
      </c>
    </row>
    <row r="26" spans="1:14" ht="37.5" x14ac:dyDescent="0.35">
      <c r="A26" s="33">
        <v>21</v>
      </c>
      <c r="B26" s="62">
        <v>1082906454</v>
      </c>
      <c r="C26" s="9">
        <v>43801</v>
      </c>
      <c r="D26" s="65" t="s">
        <v>114</v>
      </c>
      <c r="E26" s="65" t="s">
        <v>538</v>
      </c>
      <c r="F26" s="8">
        <f t="shared" ca="1" si="0"/>
        <v>4</v>
      </c>
      <c r="G26" s="71">
        <v>44167</v>
      </c>
      <c r="H26" s="9">
        <f t="shared" ca="1" si="1"/>
        <v>45262</v>
      </c>
      <c r="I26" s="8">
        <f t="shared" ca="1" si="5"/>
        <v>3</v>
      </c>
      <c r="J26" s="8">
        <f t="shared" ca="1" si="3"/>
        <v>45</v>
      </c>
      <c r="K26" s="14" t="str">
        <f t="shared" ca="1" si="4"/>
        <v>VENCIDAS</v>
      </c>
      <c r="L26" s="11"/>
      <c r="M26" s="83" t="str">
        <f>+VLOOKUP(B26,[1]ACTIVOS!$C$2:$AF$440,30,0)</f>
        <v>SUBGERENCIA CORPORATIVA</v>
      </c>
      <c r="N26" s="97" t="str">
        <f>+VLOOKUP(B26,[1]ACTIVOS!$C$2:$AG$440,31,0)</f>
        <v>DIRECCIÓN ADMINISTRATIVA Y FINANCIERA</v>
      </c>
    </row>
    <row r="27" spans="1:14" ht="63.5" x14ac:dyDescent="0.35">
      <c r="A27" s="33">
        <v>22</v>
      </c>
      <c r="B27" s="62">
        <v>1082844090</v>
      </c>
      <c r="C27" s="9">
        <v>43853</v>
      </c>
      <c r="D27" s="65" t="s">
        <v>115</v>
      </c>
      <c r="E27" s="65" t="s">
        <v>538</v>
      </c>
      <c r="F27" s="8">
        <f t="shared" ca="1" si="0"/>
        <v>4</v>
      </c>
      <c r="G27" s="63">
        <v>44219</v>
      </c>
      <c r="H27" s="64">
        <f t="shared" ca="1" si="1"/>
        <v>45314</v>
      </c>
      <c r="I27" s="8">
        <f t="shared" ca="1" si="5"/>
        <v>3</v>
      </c>
      <c r="J27" s="8">
        <f t="shared" ca="1" si="3"/>
        <v>45</v>
      </c>
      <c r="K27" s="14" t="str">
        <f t="shared" ca="1" si="4"/>
        <v>VENCIDAS</v>
      </c>
      <c r="L27" s="11"/>
      <c r="M27" s="83" t="str">
        <f>+VLOOKUP(B27,[1]ACTIVOS!$C$2:$AF$440,30,0)</f>
        <v>SUBGERENCIA GESTION COMERCIAL Y SERVICIO AL CIUDADANO</v>
      </c>
      <c r="N27" s="97" t="str">
        <f>+VLOOKUP(B27,[1]ACTIVOS!$C$2:$AG$440,31,0)</f>
        <v>N-A</v>
      </c>
    </row>
    <row r="28" spans="1:14" ht="26" x14ac:dyDescent="0.35">
      <c r="A28" s="33">
        <v>23</v>
      </c>
      <c r="B28" s="62">
        <v>7634292</v>
      </c>
      <c r="C28" s="9">
        <v>43871</v>
      </c>
      <c r="D28" s="65" t="s">
        <v>116</v>
      </c>
      <c r="E28" s="65" t="s">
        <v>540</v>
      </c>
      <c r="F28" s="8">
        <f t="shared" ca="1" si="0"/>
        <v>4</v>
      </c>
      <c r="G28" s="63">
        <v>44237</v>
      </c>
      <c r="H28" s="64">
        <f t="shared" ca="1" si="1"/>
        <v>45332</v>
      </c>
      <c r="I28" s="8">
        <f t="shared" ca="1" si="5"/>
        <v>3</v>
      </c>
      <c r="J28" s="8">
        <f t="shared" ca="1" si="3"/>
        <v>45</v>
      </c>
      <c r="K28" s="14" t="str">
        <f t="shared" ca="1" si="4"/>
        <v>VENCIDAS</v>
      </c>
      <c r="L28" s="11"/>
      <c r="M28" s="83" t="str">
        <f>+VLOOKUP(B28,[1]ACTIVOS!$C$2:$AF$440,30,0)</f>
        <v>SECRETARIA GENERAL</v>
      </c>
      <c r="N28" s="97" t="str">
        <f>+VLOOKUP(B28,[1]ACTIVOS!$C$2:$AG$440,31,0)</f>
        <v>N-A</v>
      </c>
    </row>
    <row r="29" spans="1:14" ht="26" x14ac:dyDescent="0.35">
      <c r="A29" s="33">
        <v>24</v>
      </c>
      <c r="B29" s="62">
        <v>53122200</v>
      </c>
      <c r="C29" s="9">
        <v>44075</v>
      </c>
      <c r="D29" s="65" t="s">
        <v>117</v>
      </c>
      <c r="E29" s="65" t="s">
        <v>541</v>
      </c>
      <c r="F29" s="8">
        <f t="shared" ca="1" si="0"/>
        <v>3</v>
      </c>
      <c r="G29" s="63">
        <v>44075</v>
      </c>
      <c r="H29" s="64">
        <f t="shared" ca="1" si="1"/>
        <v>45170</v>
      </c>
      <c r="I29" s="8">
        <f ca="1">DATEDIF(G29,TODAY(),"Y")</f>
        <v>3</v>
      </c>
      <c r="J29" s="8">
        <f t="shared" ca="1" si="3"/>
        <v>45</v>
      </c>
      <c r="K29" s="14" t="str">
        <f t="shared" ca="1" si="4"/>
        <v>VENCIDAS</v>
      </c>
      <c r="L29" s="11"/>
      <c r="M29" s="83" t="str">
        <f>+VLOOKUP(B29,[1]ACTIVOS!$C$2:$AF$440,30,0)</f>
        <v>OFICINA  ASESORA COMUNICACIONES</v>
      </c>
      <c r="N29" s="97" t="str">
        <f>+VLOOKUP(B29,[1]ACTIVOS!$C$2:$AG$440,31,0)</f>
        <v>N-A</v>
      </c>
    </row>
    <row r="30" spans="1:14" ht="51" x14ac:dyDescent="0.35">
      <c r="A30" s="33">
        <v>25</v>
      </c>
      <c r="B30" s="62">
        <v>50925587</v>
      </c>
      <c r="C30" s="9">
        <v>43881</v>
      </c>
      <c r="D30" s="66" t="s">
        <v>118</v>
      </c>
      <c r="E30" s="66" t="s">
        <v>542</v>
      </c>
      <c r="F30" s="8">
        <f t="shared" ca="1" si="0"/>
        <v>4</v>
      </c>
      <c r="G30" s="63">
        <v>44247</v>
      </c>
      <c r="H30" s="64">
        <f t="shared" ca="1" si="1"/>
        <v>45342</v>
      </c>
      <c r="I30" s="8">
        <f t="shared" ca="1" si="5"/>
        <v>3</v>
      </c>
      <c r="J30" s="8">
        <f t="shared" ca="1" si="3"/>
        <v>45</v>
      </c>
      <c r="K30" s="14" t="str">
        <f t="shared" ca="1" si="4"/>
        <v>VENCIDAS</v>
      </c>
      <c r="L30" s="11"/>
      <c r="M30" s="83" t="str">
        <f>+VLOOKUP(B30,[1]ACTIVOS!$C$2:$AF$440,30,0)</f>
        <v>OFICINA DE ASUNTOS JURIDICOS Y CONTRATACION</v>
      </c>
      <c r="N30" s="97" t="str">
        <f>+VLOOKUP(B30,[1]ACTIVOS!$C$2:$AG$440,31,0)</f>
        <v>N-A</v>
      </c>
    </row>
    <row r="31" spans="1:14" ht="63.5" x14ac:dyDescent="0.35">
      <c r="A31" s="33">
        <v>26</v>
      </c>
      <c r="B31" s="62">
        <v>1102831865</v>
      </c>
      <c r="C31" s="9">
        <v>43991</v>
      </c>
      <c r="D31" s="65" t="s">
        <v>119</v>
      </c>
      <c r="E31" s="65" t="s">
        <v>539</v>
      </c>
      <c r="F31" s="8">
        <f t="shared" ca="1" si="0"/>
        <v>3</v>
      </c>
      <c r="G31" s="63">
        <v>43991</v>
      </c>
      <c r="H31" s="64">
        <f t="shared" ca="1" si="1"/>
        <v>45086</v>
      </c>
      <c r="I31" s="8">
        <f t="shared" ca="1" si="5"/>
        <v>3</v>
      </c>
      <c r="J31" s="8">
        <f t="shared" ca="1" si="3"/>
        <v>45</v>
      </c>
      <c r="K31" s="14" t="str">
        <f t="shared" ca="1" si="4"/>
        <v>VENCIDAS</v>
      </c>
      <c r="L31" s="11"/>
      <c r="M31" s="83" t="str">
        <f>+VLOOKUP(B31,[1]ACTIVOS!$C$2:$AF$440,30,0)</f>
        <v>OFICINA DE PLANEACION ESTRATEGICA Y GESTION REGULATORIA</v>
      </c>
      <c r="N31" s="97" t="str">
        <f>+VLOOKUP(B31,[1]ACTIVOS!$C$2:$AG$440,31,0)</f>
        <v>N-A</v>
      </c>
    </row>
    <row r="32" spans="1:14" ht="63.5" x14ac:dyDescent="0.35">
      <c r="A32" s="33">
        <v>27</v>
      </c>
      <c r="B32" s="62">
        <v>30665190</v>
      </c>
      <c r="C32" s="9">
        <v>44075</v>
      </c>
      <c r="D32" s="65" t="s">
        <v>120</v>
      </c>
      <c r="E32" s="65" t="s">
        <v>543</v>
      </c>
      <c r="F32" s="8">
        <f t="shared" ca="1" si="0"/>
        <v>3</v>
      </c>
      <c r="G32" s="9">
        <v>44075</v>
      </c>
      <c r="H32" s="64">
        <f t="shared" ca="1" si="1"/>
        <v>45170</v>
      </c>
      <c r="I32" s="8">
        <f t="shared" ca="1" si="5"/>
        <v>3</v>
      </c>
      <c r="J32" s="8">
        <f t="shared" ca="1" si="3"/>
        <v>45</v>
      </c>
      <c r="K32" s="14" t="str">
        <f t="shared" ca="1" si="4"/>
        <v>VENCIDAS</v>
      </c>
      <c r="L32" s="11"/>
      <c r="M32" s="83" t="str">
        <f>+VLOOKUP(B32,[1]ACTIVOS!$C$2:$AF$440,30,0)</f>
        <v>OFICINA DE PLANEACION ESTRATEGICA Y GESTION REGULATORIA</v>
      </c>
      <c r="N32" s="97" t="str">
        <f>+VLOOKUP(B32,[1]ACTIVOS!$C$2:$AG$440,31,0)</f>
        <v>N-A</v>
      </c>
    </row>
    <row r="33" spans="1:14" ht="26" x14ac:dyDescent="0.35">
      <c r="A33" s="33">
        <v>28</v>
      </c>
      <c r="B33" s="62">
        <v>7142609</v>
      </c>
      <c r="C33" s="9">
        <v>44048</v>
      </c>
      <c r="D33" s="65" t="s">
        <v>121</v>
      </c>
      <c r="E33" s="65" t="s">
        <v>539</v>
      </c>
      <c r="F33" s="8">
        <f t="shared" ca="1" si="0"/>
        <v>3</v>
      </c>
      <c r="G33" s="9">
        <v>44048</v>
      </c>
      <c r="H33" s="64">
        <f t="shared" ca="1" si="1"/>
        <v>45143</v>
      </c>
      <c r="I33" s="8">
        <f t="shared" ca="1" si="5"/>
        <v>3</v>
      </c>
      <c r="J33" s="8">
        <f t="shared" ca="1" si="3"/>
        <v>45</v>
      </c>
      <c r="K33" s="14" t="str">
        <f t="shared" ca="1" si="4"/>
        <v>VENCIDAS</v>
      </c>
      <c r="L33" s="11"/>
      <c r="M33" s="83" t="str">
        <f>+VLOOKUP(B33,[1]ACTIVOS!$C$2:$AF$440,30,0)</f>
        <v>SECRETARIA GENERAL</v>
      </c>
      <c r="N33" s="97" t="str">
        <f>+VLOOKUP(B33,[1]ACTIVOS!$C$2:$AG$440,31,0)</f>
        <v>N-A</v>
      </c>
    </row>
    <row r="34" spans="1:14" ht="26" x14ac:dyDescent="0.35">
      <c r="A34" s="33">
        <v>29</v>
      </c>
      <c r="B34" s="62">
        <v>1082917858</v>
      </c>
      <c r="C34" s="9">
        <v>44075</v>
      </c>
      <c r="D34" s="65" t="s">
        <v>122</v>
      </c>
      <c r="E34" s="65" t="s">
        <v>539</v>
      </c>
      <c r="F34" s="8">
        <f t="shared" ca="1" si="0"/>
        <v>3</v>
      </c>
      <c r="G34" s="9">
        <v>44075</v>
      </c>
      <c r="H34" s="64">
        <f t="shared" ca="1" si="1"/>
        <v>45170</v>
      </c>
      <c r="I34" s="8">
        <f t="shared" ca="1" si="5"/>
        <v>3</v>
      </c>
      <c r="J34" s="8">
        <f t="shared" ca="1" si="3"/>
        <v>45</v>
      </c>
      <c r="K34" s="14" t="str">
        <f t="shared" ca="1" si="4"/>
        <v>VENCIDAS</v>
      </c>
      <c r="L34" s="11"/>
      <c r="M34" s="83" t="str">
        <f>+VLOOKUP(B34,[1]ACTIVOS!$C$2:$AF$440,30,0)</f>
        <v>SUBGERENCIA CORPORATIVA</v>
      </c>
      <c r="N34" s="97" t="str">
        <f>+VLOOKUP(B34,[1]ACTIVOS!$C$2:$AG$440,31,0)</f>
        <v>DIRECCION DE CAPITAL HUMANO</v>
      </c>
    </row>
    <row r="35" spans="1:14" ht="14.5" x14ac:dyDescent="0.35">
      <c r="A35" s="33">
        <v>30</v>
      </c>
      <c r="B35" s="62">
        <v>40953545</v>
      </c>
      <c r="C35" s="9">
        <v>44075</v>
      </c>
      <c r="D35" s="65" t="s">
        <v>123</v>
      </c>
      <c r="E35" s="65" t="s">
        <v>43</v>
      </c>
      <c r="F35" s="8">
        <f t="shared" ca="1" si="0"/>
        <v>3</v>
      </c>
      <c r="G35" s="9">
        <v>44075</v>
      </c>
      <c r="H35" s="64">
        <f t="shared" ca="1" si="1"/>
        <v>45170</v>
      </c>
      <c r="I35" s="8">
        <f t="shared" ca="1" si="5"/>
        <v>3</v>
      </c>
      <c r="J35" s="8">
        <f t="shared" ca="1" si="3"/>
        <v>45</v>
      </c>
      <c r="K35" s="14" t="str">
        <f t="shared" ca="1" si="4"/>
        <v>VENCIDAS</v>
      </c>
      <c r="L35" s="11"/>
      <c r="M35" s="83" t="str">
        <f>+VLOOKUP(B35,[1]ACTIVOS!$C$2:$AF$440,30,0)</f>
        <v>GERENCIA</v>
      </c>
      <c r="N35" s="97" t="str">
        <f>+VLOOKUP(B35,[1]ACTIVOS!$C$2:$AG$440,31,0)</f>
        <v>N-A</v>
      </c>
    </row>
    <row r="36" spans="1:14" ht="63.5" x14ac:dyDescent="0.35">
      <c r="A36" s="33">
        <v>31</v>
      </c>
      <c r="B36" s="62">
        <v>1082927382</v>
      </c>
      <c r="C36" s="9">
        <v>44075</v>
      </c>
      <c r="D36" s="65" t="s">
        <v>124</v>
      </c>
      <c r="E36" s="65" t="s">
        <v>43</v>
      </c>
      <c r="F36" s="8">
        <f t="shared" ca="1" si="0"/>
        <v>3</v>
      </c>
      <c r="G36" s="9">
        <v>44075</v>
      </c>
      <c r="H36" s="64">
        <f t="shared" ca="1" si="1"/>
        <v>45170</v>
      </c>
      <c r="I36" s="8">
        <f t="shared" ca="1" si="5"/>
        <v>3</v>
      </c>
      <c r="J36" s="8">
        <f t="shared" ca="1" si="3"/>
        <v>45</v>
      </c>
      <c r="K36" s="14" t="str">
        <f t="shared" ca="1" si="4"/>
        <v>VENCIDAS</v>
      </c>
      <c r="L36" s="11"/>
      <c r="M36" s="83" t="str">
        <f>+VLOOKUP(B36,[1]ACTIVOS!$C$2:$AF$440,30,0)</f>
        <v>SUBGERENCIA GESTION COMERCIAL Y SERVICIO AL CIUDADANO</v>
      </c>
      <c r="N36" s="97" t="str">
        <f>+VLOOKUP(B36,[1]ACTIVOS!$C$2:$AG$440,31,0)</f>
        <v>N-A</v>
      </c>
    </row>
    <row r="37" spans="1:14" ht="26" x14ac:dyDescent="0.35">
      <c r="A37" s="33">
        <v>32</v>
      </c>
      <c r="B37" s="62">
        <v>1083007072</v>
      </c>
      <c r="C37" s="9">
        <v>44075</v>
      </c>
      <c r="D37" s="65" t="s">
        <v>125</v>
      </c>
      <c r="E37" s="65" t="s">
        <v>539</v>
      </c>
      <c r="F37" s="8">
        <f t="shared" ca="1" si="0"/>
        <v>3</v>
      </c>
      <c r="G37" s="9">
        <v>44075</v>
      </c>
      <c r="H37" s="64">
        <f t="shared" ca="1" si="1"/>
        <v>45170</v>
      </c>
      <c r="I37" s="8">
        <f t="shared" ca="1" si="5"/>
        <v>3</v>
      </c>
      <c r="J37" s="8">
        <f t="shared" ca="1" si="3"/>
        <v>45</v>
      </c>
      <c r="K37" s="14" t="str">
        <f t="shared" ca="1" si="4"/>
        <v>VENCIDAS</v>
      </c>
      <c r="L37" s="11"/>
      <c r="M37" s="83" t="str">
        <f>+VLOOKUP(B37,[1]ACTIVOS!$C$2:$AF$440,30,0)</f>
        <v>OFICINA  ASESORA COMUNICACIONES</v>
      </c>
      <c r="N37" s="97" t="str">
        <f>+VLOOKUP(B37,[1]ACTIVOS!$C$2:$AG$440,31,0)</f>
        <v>N-A</v>
      </c>
    </row>
    <row r="38" spans="1:14" ht="63.5" x14ac:dyDescent="0.35">
      <c r="A38" s="33">
        <v>33</v>
      </c>
      <c r="B38" s="62">
        <v>1082870510</v>
      </c>
      <c r="C38" s="9">
        <v>44075</v>
      </c>
      <c r="D38" s="65" t="s">
        <v>126</v>
      </c>
      <c r="E38" s="65" t="s">
        <v>544</v>
      </c>
      <c r="F38" s="8">
        <f t="shared" ca="1" si="0"/>
        <v>3</v>
      </c>
      <c r="G38" s="9">
        <v>44075</v>
      </c>
      <c r="H38" s="64">
        <f t="shared" ca="1" si="1"/>
        <v>45170</v>
      </c>
      <c r="I38" s="8">
        <f t="shared" ca="1" si="5"/>
        <v>3</v>
      </c>
      <c r="J38" s="8">
        <f t="shared" ca="1" si="3"/>
        <v>45</v>
      </c>
      <c r="K38" s="14" t="str">
        <f t="shared" ca="1" si="4"/>
        <v>VENCIDAS</v>
      </c>
      <c r="L38" s="11"/>
      <c r="M38" s="83" t="str">
        <f>+VLOOKUP(B38,[1]ACTIVOS!$C$2:$AF$440,30,0)</f>
        <v>SUBGERENCIA GESTION COMERCIAL Y SERVICIO AL CIUDADANO</v>
      </c>
      <c r="N38" s="97" t="str">
        <f>+VLOOKUP(B38,[1]ACTIVOS!$C$2:$AG$440,31,0)</f>
        <v>N-A</v>
      </c>
    </row>
    <row r="39" spans="1:14" ht="38.5" x14ac:dyDescent="0.35">
      <c r="A39" s="33">
        <v>34</v>
      </c>
      <c r="B39" s="62">
        <v>85471996</v>
      </c>
      <c r="C39" s="9">
        <v>44075</v>
      </c>
      <c r="D39" s="65" t="s">
        <v>127</v>
      </c>
      <c r="E39" s="65" t="s">
        <v>545</v>
      </c>
      <c r="F39" s="8">
        <f t="shared" ca="1" si="0"/>
        <v>3</v>
      </c>
      <c r="G39" s="9">
        <v>44075</v>
      </c>
      <c r="H39" s="64">
        <f t="shared" ca="1" si="1"/>
        <v>45170</v>
      </c>
      <c r="I39" s="8">
        <f t="shared" ca="1" si="5"/>
        <v>3</v>
      </c>
      <c r="J39" s="8">
        <f t="shared" ca="1" si="3"/>
        <v>45</v>
      </c>
      <c r="K39" s="14" t="str">
        <f t="shared" ca="1" si="4"/>
        <v>VENCIDAS</v>
      </c>
      <c r="L39" s="11"/>
      <c r="M39" s="83" t="str">
        <f>+VLOOKUP(B39,[1]ACTIVOS!$C$2:$AF$440,30,0)</f>
        <v xml:space="preserve">SUBGERENCIA ACUEDUCTO Y ALCANTARILLADO </v>
      </c>
      <c r="N39" s="97" t="str">
        <f>+VLOOKUP(B39,[1]ACTIVOS!$C$2:$AG$440,31,0)</f>
        <v>DIRECCION DE ACUEDUCTO</v>
      </c>
    </row>
    <row r="40" spans="1:14" ht="38.5" x14ac:dyDescent="0.35">
      <c r="A40" s="33">
        <v>35</v>
      </c>
      <c r="B40" s="62">
        <v>1124037421</v>
      </c>
      <c r="C40" s="9">
        <v>44075</v>
      </c>
      <c r="D40" s="65" t="s">
        <v>128</v>
      </c>
      <c r="E40" s="65" t="s">
        <v>538</v>
      </c>
      <c r="F40" s="8">
        <f t="shared" ca="1" si="0"/>
        <v>3</v>
      </c>
      <c r="G40" s="9">
        <v>44075</v>
      </c>
      <c r="H40" s="64">
        <f t="shared" ca="1" si="1"/>
        <v>45170</v>
      </c>
      <c r="I40" s="8">
        <f t="shared" ca="1" si="5"/>
        <v>3</v>
      </c>
      <c r="J40" s="8">
        <f t="shared" ca="1" si="3"/>
        <v>45</v>
      </c>
      <c r="K40" s="14" t="str">
        <f t="shared" ca="1" si="4"/>
        <v>VENCIDAS</v>
      </c>
      <c r="L40" s="11"/>
      <c r="M40" s="83" t="str">
        <f>+VLOOKUP(B40,[1]ACTIVOS!$C$2:$AF$440,30,0)</f>
        <v xml:space="preserve">SUBGERENCIA ACUEDUCTO Y ALCANTARILLADO </v>
      </c>
      <c r="N40" s="97" t="str">
        <f>+VLOOKUP(B40,[1]ACTIVOS!$C$2:$AG$440,31,0)</f>
        <v>DIRECCION DE ALCANTARILLADO</v>
      </c>
    </row>
    <row r="41" spans="1:14" ht="63.5" x14ac:dyDescent="0.35">
      <c r="A41" s="33">
        <v>36</v>
      </c>
      <c r="B41" s="62">
        <v>1126904722</v>
      </c>
      <c r="C41" s="9">
        <v>44075</v>
      </c>
      <c r="D41" s="65" t="s">
        <v>129</v>
      </c>
      <c r="E41" s="65" t="s">
        <v>546</v>
      </c>
      <c r="F41" s="8">
        <f t="shared" ca="1" si="0"/>
        <v>3</v>
      </c>
      <c r="G41" s="9">
        <v>44075</v>
      </c>
      <c r="H41" s="64">
        <f t="shared" ca="1" si="1"/>
        <v>45170</v>
      </c>
      <c r="I41" s="8">
        <f t="shared" ca="1" si="5"/>
        <v>3</v>
      </c>
      <c r="J41" s="8">
        <f t="shared" ca="1" si="3"/>
        <v>45</v>
      </c>
      <c r="K41" s="14" t="str">
        <f t="shared" ca="1" si="4"/>
        <v>VENCIDAS</v>
      </c>
      <c r="L41" s="11"/>
      <c r="M41" s="83" t="str">
        <f>+VLOOKUP(B41,[1]ACTIVOS!$C$2:$AF$440,30,0)</f>
        <v>SUBGERENCIA GESTION COMERCIAL Y SERVICIO AL CIUDADANO</v>
      </c>
      <c r="N41" s="97" t="str">
        <f>+VLOOKUP(B41,[1]ACTIVOS!$C$2:$AG$440,31,0)</f>
        <v>N-A</v>
      </c>
    </row>
    <row r="42" spans="1:14" ht="26" x14ac:dyDescent="0.35">
      <c r="A42" s="33">
        <v>37</v>
      </c>
      <c r="B42" s="62">
        <v>1082834381</v>
      </c>
      <c r="C42" s="9">
        <v>44075</v>
      </c>
      <c r="D42" s="65" t="s">
        <v>130</v>
      </c>
      <c r="E42" s="65" t="s">
        <v>43</v>
      </c>
      <c r="F42" s="8">
        <f t="shared" ca="1" si="0"/>
        <v>3</v>
      </c>
      <c r="G42" s="9">
        <v>44075</v>
      </c>
      <c r="H42" s="64">
        <f t="shared" ca="1" si="1"/>
        <v>45170</v>
      </c>
      <c r="I42" s="8">
        <f t="shared" ca="1" si="5"/>
        <v>3</v>
      </c>
      <c r="J42" s="8">
        <f t="shared" ca="1" si="3"/>
        <v>45</v>
      </c>
      <c r="K42" s="14" t="str">
        <f t="shared" ca="1" si="4"/>
        <v>VENCIDAS</v>
      </c>
      <c r="L42" s="11"/>
      <c r="M42" s="83" t="str">
        <f>+VLOOKUP(B42,[1]ACTIVOS!$C$2:$AF$440,30,0)</f>
        <v>SUBGERENCIA CORPORATIVA</v>
      </c>
      <c r="N42" s="97" t="str">
        <f>+VLOOKUP(B42,[1]ACTIVOS!$C$2:$AG$440,31,0)</f>
        <v>DIRECCION DE CAPITAL HUMANO</v>
      </c>
    </row>
    <row r="43" spans="1:14" ht="37.5" x14ac:dyDescent="0.35">
      <c r="A43" s="33">
        <v>38</v>
      </c>
      <c r="B43" s="62">
        <v>1083456452</v>
      </c>
      <c r="C43" s="9">
        <v>44075</v>
      </c>
      <c r="D43" s="65" t="s">
        <v>131</v>
      </c>
      <c r="E43" s="65" t="s">
        <v>43</v>
      </c>
      <c r="F43" s="8">
        <f t="shared" ca="1" si="0"/>
        <v>3</v>
      </c>
      <c r="G43" s="9">
        <v>44075</v>
      </c>
      <c r="H43" s="64">
        <f t="shared" ca="1" si="1"/>
        <v>45170</v>
      </c>
      <c r="I43" s="8">
        <f t="shared" ca="1" si="5"/>
        <v>3</v>
      </c>
      <c r="J43" s="8">
        <f t="shared" ca="1" si="3"/>
        <v>45</v>
      </c>
      <c r="K43" s="14" t="str">
        <f t="shared" ca="1" si="4"/>
        <v>VENCIDAS</v>
      </c>
      <c r="L43" s="11"/>
      <c r="M43" s="83" t="str">
        <f>+VLOOKUP(B43,[1]ACTIVOS!$C$2:$AF$440,30,0)</f>
        <v>SUBGERENCIA CORPORATIVA</v>
      </c>
      <c r="N43" s="97" t="str">
        <f>+VLOOKUP(B43,[1]ACTIVOS!$C$2:$AG$440,31,0)</f>
        <v>DIRECCIÓN ADMINISTRATIVA Y FINANCIERA</v>
      </c>
    </row>
    <row r="44" spans="1:14" ht="38.5" x14ac:dyDescent="0.35">
      <c r="A44" s="33">
        <v>39</v>
      </c>
      <c r="B44" s="62">
        <v>7143484</v>
      </c>
      <c r="C44" s="9">
        <v>44075</v>
      </c>
      <c r="D44" s="65" t="s">
        <v>132</v>
      </c>
      <c r="E44" s="65" t="s">
        <v>547</v>
      </c>
      <c r="F44" s="8">
        <f t="shared" ca="1" si="0"/>
        <v>3</v>
      </c>
      <c r="G44" s="9">
        <v>44075</v>
      </c>
      <c r="H44" s="64">
        <f t="shared" ca="1" si="1"/>
        <v>45170</v>
      </c>
      <c r="I44" s="8">
        <f t="shared" ca="1" si="5"/>
        <v>3</v>
      </c>
      <c r="J44" s="8">
        <f t="shared" ca="1" si="3"/>
        <v>45</v>
      </c>
      <c r="K44" s="14" t="str">
        <f t="shared" ca="1" si="4"/>
        <v>VENCIDAS</v>
      </c>
      <c r="L44" s="11"/>
      <c r="M44" s="83" t="str">
        <f>+VLOOKUP(B44,[1]ACTIVOS!$C$2:$AF$440,30,0)</f>
        <v xml:space="preserve">SUBGERENCIA ACUEDUCTO Y ALCANTARILLADO </v>
      </c>
      <c r="N44" s="97" t="str">
        <f>+VLOOKUP(B44,[1]ACTIVOS!$C$2:$AG$440,31,0)</f>
        <v>DIRECCION DE ALCANTARILLADO</v>
      </c>
    </row>
    <row r="45" spans="1:14" ht="38.5" x14ac:dyDescent="0.35">
      <c r="A45" s="33">
        <v>40</v>
      </c>
      <c r="B45" s="62">
        <v>84451031</v>
      </c>
      <c r="C45" s="9">
        <v>44075</v>
      </c>
      <c r="D45" s="65" t="s">
        <v>133</v>
      </c>
      <c r="E45" s="65" t="s">
        <v>547</v>
      </c>
      <c r="F45" s="8">
        <f t="shared" ca="1" si="0"/>
        <v>3</v>
      </c>
      <c r="G45" s="9">
        <v>44075</v>
      </c>
      <c r="H45" s="64">
        <f t="shared" ca="1" si="1"/>
        <v>45170</v>
      </c>
      <c r="I45" s="8">
        <f t="shared" ca="1" si="5"/>
        <v>3</v>
      </c>
      <c r="J45" s="8">
        <f t="shared" ca="1" si="3"/>
        <v>45</v>
      </c>
      <c r="K45" s="14" t="str">
        <f t="shared" ca="1" si="4"/>
        <v>VENCIDAS</v>
      </c>
      <c r="L45" s="11"/>
      <c r="M45" s="83" t="str">
        <f>+VLOOKUP(B45,[1]ACTIVOS!$C$2:$AF$440,30,0)</f>
        <v xml:space="preserve">SUBGERENCIA ACUEDUCTO Y ALCANTARILLADO </v>
      </c>
      <c r="N45" s="97" t="str">
        <f>+VLOOKUP(B45,[1]ACTIVOS!$C$2:$AG$440,31,0)</f>
        <v>DIRECCION DE ALCANTARILLADO</v>
      </c>
    </row>
    <row r="46" spans="1:14" ht="38.5" x14ac:dyDescent="0.35">
      <c r="A46" s="33">
        <v>41</v>
      </c>
      <c r="B46" s="62">
        <v>7143661</v>
      </c>
      <c r="C46" s="9">
        <v>44075</v>
      </c>
      <c r="D46" s="65" t="s">
        <v>134</v>
      </c>
      <c r="E46" s="65" t="s">
        <v>547</v>
      </c>
      <c r="F46" s="8">
        <f t="shared" ca="1" si="0"/>
        <v>3</v>
      </c>
      <c r="G46" s="9">
        <v>44075</v>
      </c>
      <c r="H46" s="64">
        <f t="shared" ca="1" si="1"/>
        <v>45170</v>
      </c>
      <c r="I46" s="8">
        <f t="shared" ca="1" si="5"/>
        <v>3</v>
      </c>
      <c r="J46" s="8">
        <f t="shared" ca="1" si="3"/>
        <v>45</v>
      </c>
      <c r="K46" s="14" t="str">
        <f t="shared" ca="1" si="4"/>
        <v>VENCIDAS</v>
      </c>
      <c r="L46" s="11"/>
      <c r="M46" s="83" t="str">
        <f>+VLOOKUP(B46,[1]ACTIVOS!$C$2:$AF$440,30,0)</f>
        <v xml:space="preserve">SUBGERENCIA ACUEDUCTO Y ALCANTARILLADO </v>
      </c>
      <c r="N46" s="97" t="str">
        <f>+VLOOKUP(B46,[1]ACTIVOS!$C$2:$AG$440,31,0)</f>
        <v>DIRECCION DE ALCANTARILLADO</v>
      </c>
    </row>
    <row r="47" spans="1:14" ht="38.5" x14ac:dyDescent="0.35">
      <c r="A47" s="33">
        <v>42</v>
      </c>
      <c r="B47" s="62">
        <v>85460662</v>
      </c>
      <c r="C47" s="9">
        <v>44075</v>
      </c>
      <c r="D47" s="65" t="s">
        <v>135</v>
      </c>
      <c r="E47" s="65" t="s">
        <v>548</v>
      </c>
      <c r="F47" s="8">
        <f t="shared" ca="1" si="0"/>
        <v>3</v>
      </c>
      <c r="G47" s="9">
        <v>44075</v>
      </c>
      <c r="H47" s="64">
        <f t="shared" ca="1" si="1"/>
        <v>45170</v>
      </c>
      <c r="I47" s="8">
        <f t="shared" ca="1" si="5"/>
        <v>3</v>
      </c>
      <c r="J47" s="8">
        <f t="shared" ca="1" si="3"/>
        <v>45</v>
      </c>
      <c r="K47" s="14" t="str">
        <f t="shared" ca="1" si="4"/>
        <v>VENCIDAS</v>
      </c>
      <c r="L47" s="11"/>
      <c r="M47" s="83" t="str">
        <f>+VLOOKUP(B47,[1]ACTIVOS!$C$2:$AF$440,30,0)</f>
        <v xml:space="preserve">SUBGERENCIA ACUEDUCTO Y ALCANTARILLADO </v>
      </c>
      <c r="N47" s="97" t="str">
        <f>+VLOOKUP(B47,[1]ACTIVOS!$C$2:$AG$440,31,0)</f>
        <v>DIRECCION DE OPERACIONES</v>
      </c>
    </row>
    <row r="48" spans="1:14" ht="38.5" x14ac:dyDescent="0.35">
      <c r="A48" s="33">
        <v>43</v>
      </c>
      <c r="B48" s="62">
        <v>85475370</v>
      </c>
      <c r="C48" s="9">
        <v>44075</v>
      </c>
      <c r="D48" s="65" t="s">
        <v>136</v>
      </c>
      <c r="E48" s="65" t="s">
        <v>549</v>
      </c>
      <c r="F48" s="8">
        <f t="shared" ca="1" si="0"/>
        <v>3</v>
      </c>
      <c r="G48" s="9">
        <v>44075</v>
      </c>
      <c r="H48" s="64">
        <f t="shared" ca="1" si="1"/>
        <v>45170</v>
      </c>
      <c r="I48" s="8">
        <f t="shared" ca="1" si="5"/>
        <v>3</v>
      </c>
      <c r="J48" s="8">
        <f t="shared" ca="1" si="3"/>
        <v>45</v>
      </c>
      <c r="K48" s="14" t="str">
        <f t="shared" ca="1" si="4"/>
        <v>VENCIDAS</v>
      </c>
      <c r="L48" s="11"/>
      <c r="M48" s="83" t="str">
        <f>+VLOOKUP(B48,[1]ACTIVOS!$C$2:$AF$440,30,0)</f>
        <v xml:space="preserve">SUBGERENCIA ACUEDUCTO Y ALCANTARILLADO </v>
      </c>
      <c r="N48" s="97" t="str">
        <f>+VLOOKUP(B48,[1]ACTIVOS!$C$2:$AG$440,31,0)</f>
        <v>DIRECCION DE ACUEDUCTO</v>
      </c>
    </row>
    <row r="49" spans="1:14" ht="38.5" x14ac:dyDescent="0.35">
      <c r="A49" s="33">
        <v>44</v>
      </c>
      <c r="B49" s="62">
        <v>3745272</v>
      </c>
      <c r="C49" s="9">
        <v>44075</v>
      </c>
      <c r="D49" s="65" t="s">
        <v>137</v>
      </c>
      <c r="E49" s="65" t="s">
        <v>550</v>
      </c>
      <c r="F49" s="8">
        <f t="shared" ca="1" si="0"/>
        <v>3</v>
      </c>
      <c r="G49" s="9">
        <v>44075</v>
      </c>
      <c r="H49" s="64">
        <f t="shared" ca="1" si="1"/>
        <v>45170</v>
      </c>
      <c r="I49" s="8">
        <f t="shared" ca="1" si="5"/>
        <v>3</v>
      </c>
      <c r="J49" s="8">
        <f t="shared" ca="1" si="3"/>
        <v>45</v>
      </c>
      <c r="K49" s="14" t="str">
        <f t="shared" ca="1" si="4"/>
        <v>VENCIDAS</v>
      </c>
      <c r="L49" s="11"/>
      <c r="M49" s="83" t="str">
        <f>+VLOOKUP(B49,[1]ACTIVOS!$C$2:$AF$440,30,0)</f>
        <v xml:space="preserve">SUBGERENCIA ACUEDUCTO Y ALCANTARILLADO </v>
      </c>
      <c r="N49" s="97" t="str">
        <f>+VLOOKUP(B49,[1]ACTIVOS!$C$2:$AG$440,31,0)</f>
        <v>DIRECCION DE ACUEDUCTO</v>
      </c>
    </row>
    <row r="50" spans="1:14" ht="38.5" x14ac:dyDescent="0.35">
      <c r="A50" s="33">
        <v>45</v>
      </c>
      <c r="B50" s="62">
        <v>19616020</v>
      </c>
      <c r="C50" s="9">
        <v>44075</v>
      </c>
      <c r="D50" s="65" t="s">
        <v>138</v>
      </c>
      <c r="E50" s="65" t="s">
        <v>550</v>
      </c>
      <c r="F50" s="8">
        <f t="shared" ca="1" si="0"/>
        <v>3</v>
      </c>
      <c r="G50" s="9">
        <v>44075</v>
      </c>
      <c r="H50" s="64">
        <f t="shared" ca="1" si="1"/>
        <v>45170</v>
      </c>
      <c r="I50" s="8">
        <f t="shared" ca="1" si="5"/>
        <v>3</v>
      </c>
      <c r="J50" s="8">
        <f t="shared" ca="1" si="3"/>
        <v>45</v>
      </c>
      <c r="K50" s="14" t="str">
        <f t="shared" ca="1" si="4"/>
        <v>VENCIDAS</v>
      </c>
      <c r="L50" s="11"/>
      <c r="M50" s="83" t="str">
        <f>+VLOOKUP(B50,[1]ACTIVOS!$C$2:$AF$440,30,0)</f>
        <v xml:space="preserve">SUBGERENCIA ACUEDUCTO Y ALCANTARILLADO </v>
      </c>
      <c r="N50" s="97" t="str">
        <f>+VLOOKUP(B50,[1]ACTIVOS!$C$2:$AG$440,31,0)</f>
        <v>DIRECCION DE ACUEDUCTO</v>
      </c>
    </row>
    <row r="51" spans="1:14" ht="63.5" x14ac:dyDescent="0.35">
      <c r="A51" s="33">
        <v>46</v>
      </c>
      <c r="B51" s="62">
        <v>85476190</v>
      </c>
      <c r="C51" s="9">
        <v>44075</v>
      </c>
      <c r="D51" s="65" t="s">
        <v>139</v>
      </c>
      <c r="E51" s="65" t="s">
        <v>551</v>
      </c>
      <c r="F51" s="8">
        <f t="shared" ca="1" si="0"/>
        <v>3</v>
      </c>
      <c r="G51" s="9">
        <v>44075</v>
      </c>
      <c r="H51" s="64">
        <f t="shared" ca="1" si="1"/>
        <v>45170</v>
      </c>
      <c r="I51" s="8">
        <f t="shared" ca="1" si="5"/>
        <v>3</v>
      </c>
      <c r="J51" s="8">
        <f t="shared" ca="1" si="3"/>
        <v>45</v>
      </c>
      <c r="K51" s="14" t="str">
        <f t="shared" ca="1" si="4"/>
        <v>VENCIDAS</v>
      </c>
      <c r="L51" s="11"/>
      <c r="M51" s="83" t="str">
        <f>+VLOOKUP(B51,[1]ACTIVOS!$C$2:$AF$440,30,0)</f>
        <v>SUBGERENCIA GESTION COMERCIAL Y SERVICIO AL CIUDADANO</v>
      </c>
      <c r="N51" s="97" t="str">
        <f>+VLOOKUP(B51,[1]ACTIVOS!$C$2:$AG$440,31,0)</f>
        <v>N-A</v>
      </c>
    </row>
    <row r="52" spans="1:14" ht="63.5" x14ac:dyDescent="0.35">
      <c r="A52" s="33">
        <v>47</v>
      </c>
      <c r="B52" s="62">
        <v>1082941369</v>
      </c>
      <c r="C52" s="9">
        <v>44075</v>
      </c>
      <c r="D52" s="65" t="s">
        <v>140</v>
      </c>
      <c r="E52" s="65" t="s">
        <v>535</v>
      </c>
      <c r="F52" s="8">
        <f t="shared" ca="1" si="0"/>
        <v>3</v>
      </c>
      <c r="G52" s="9">
        <v>44075</v>
      </c>
      <c r="H52" s="64">
        <f t="shared" ca="1" si="1"/>
        <v>45170</v>
      </c>
      <c r="I52" s="8">
        <f t="shared" ca="1" si="5"/>
        <v>3</v>
      </c>
      <c r="J52" s="8">
        <f t="shared" ca="1" si="3"/>
        <v>45</v>
      </c>
      <c r="K52" s="14" t="str">
        <f t="shared" ca="1" si="4"/>
        <v>VENCIDAS</v>
      </c>
      <c r="L52" s="11"/>
      <c r="M52" s="83" t="str">
        <f>+VLOOKUP(B52,[1]ACTIVOS!$C$2:$AF$440,30,0)</f>
        <v>OFICINA DE PLANEACION ESTRATEGICA Y GESTION REGULATORIA</v>
      </c>
      <c r="N52" s="97" t="str">
        <f>+VLOOKUP(B52,[1]ACTIVOS!$C$2:$AG$440,31,0)</f>
        <v>N-A</v>
      </c>
    </row>
    <row r="53" spans="1:14" ht="63.5" x14ac:dyDescent="0.35">
      <c r="A53" s="33">
        <v>48</v>
      </c>
      <c r="B53" s="62">
        <v>57467147</v>
      </c>
      <c r="C53" s="9">
        <v>44075</v>
      </c>
      <c r="D53" s="65" t="s">
        <v>141</v>
      </c>
      <c r="E53" s="65" t="s">
        <v>43</v>
      </c>
      <c r="F53" s="8">
        <f t="shared" ca="1" si="0"/>
        <v>3</v>
      </c>
      <c r="G53" s="9">
        <v>44075</v>
      </c>
      <c r="H53" s="64">
        <f t="shared" ca="1" si="1"/>
        <v>45170</v>
      </c>
      <c r="I53" s="8">
        <f t="shared" ca="1" si="5"/>
        <v>3</v>
      </c>
      <c r="J53" s="8">
        <f t="shared" ca="1" si="3"/>
        <v>45</v>
      </c>
      <c r="K53" s="14" t="str">
        <f t="shared" ca="1" si="4"/>
        <v>VENCIDAS</v>
      </c>
      <c r="L53" s="11"/>
      <c r="M53" s="83" t="str">
        <f>+VLOOKUP(B53,[1]ACTIVOS!$C$2:$AF$440,30,0)</f>
        <v>SUBGERENCIA GESTION COMERCIAL Y SERVICIO AL CIUDADANO</v>
      </c>
      <c r="N53" s="97" t="str">
        <f>+VLOOKUP(B53,[1]ACTIVOS!$C$2:$AG$440,31,0)</f>
        <v>N-A</v>
      </c>
    </row>
    <row r="54" spans="1:14" ht="37.5" x14ac:dyDescent="0.35">
      <c r="A54" s="33">
        <v>49</v>
      </c>
      <c r="B54" s="62">
        <v>1082927817</v>
      </c>
      <c r="C54" s="9">
        <v>44075</v>
      </c>
      <c r="D54" s="65" t="s">
        <v>142</v>
      </c>
      <c r="E54" s="65" t="s">
        <v>43</v>
      </c>
      <c r="F54" s="8">
        <f t="shared" ca="1" si="0"/>
        <v>3</v>
      </c>
      <c r="G54" s="9">
        <v>44075</v>
      </c>
      <c r="H54" s="64">
        <f t="shared" ca="1" si="1"/>
        <v>45170</v>
      </c>
      <c r="I54" s="8">
        <f t="shared" ca="1" si="5"/>
        <v>3</v>
      </c>
      <c r="J54" s="8">
        <f t="shared" ca="1" si="3"/>
        <v>45</v>
      </c>
      <c r="K54" s="14" t="str">
        <f t="shared" ca="1" si="4"/>
        <v>VENCIDAS</v>
      </c>
      <c r="L54" s="11"/>
      <c r="M54" s="83" t="str">
        <f>+VLOOKUP(B54,[1]ACTIVOS!$C$2:$AF$440,30,0)</f>
        <v>SUBGERENCIA CORPORATIVA</v>
      </c>
      <c r="N54" s="97" t="str">
        <f>+VLOOKUP(B54,[1]ACTIVOS!$C$2:$AG$440,31,0)</f>
        <v>DIRECCIÓN ADMINISTRATIVA Y FINANCIERA</v>
      </c>
    </row>
    <row r="55" spans="1:14" ht="63.5" x14ac:dyDescent="0.35">
      <c r="A55" s="33">
        <v>50</v>
      </c>
      <c r="B55" s="62">
        <v>85155307</v>
      </c>
      <c r="C55" s="9">
        <v>44075</v>
      </c>
      <c r="D55" s="65" t="s">
        <v>143</v>
      </c>
      <c r="E55" s="65" t="s">
        <v>552</v>
      </c>
      <c r="F55" s="8">
        <f t="shared" ca="1" si="0"/>
        <v>3</v>
      </c>
      <c r="G55" s="9">
        <v>44075</v>
      </c>
      <c r="H55" s="64">
        <f t="shared" ca="1" si="1"/>
        <v>45170</v>
      </c>
      <c r="I55" s="8">
        <f t="shared" ca="1" si="5"/>
        <v>3</v>
      </c>
      <c r="J55" s="8">
        <f t="shared" ca="1" si="3"/>
        <v>45</v>
      </c>
      <c r="K55" s="14" t="str">
        <f t="shared" ca="1" si="4"/>
        <v>VENCIDAS</v>
      </c>
      <c r="L55" s="11"/>
      <c r="M55" s="83" t="str">
        <f>+VLOOKUP(B55,[1]ACTIVOS!$C$2:$AF$440,30,0)</f>
        <v>SUBGERENCIA GESTION COMERCIAL Y SERVICIO AL CIUDADANO</v>
      </c>
      <c r="N55" s="97" t="str">
        <f>+VLOOKUP(B55,[1]ACTIVOS!$C$2:$AG$440,31,0)</f>
        <v>N-A</v>
      </c>
    </row>
    <row r="56" spans="1:14" ht="63.5" x14ac:dyDescent="0.35">
      <c r="A56" s="33">
        <v>51</v>
      </c>
      <c r="B56" s="62">
        <v>1124409328</v>
      </c>
      <c r="C56" s="9">
        <v>44075</v>
      </c>
      <c r="D56" s="65" t="s">
        <v>144</v>
      </c>
      <c r="E56" s="65" t="s">
        <v>539</v>
      </c>
      <c r="F56" s="8">
        <f t="shared" ca="1" si="0"/>
        <v>3</v>
      </c>
      <c r="G56" s="9">
        <v>44075</v>
      </c>
      <c r="H56" s="64">
        <f t="shared" ca="1" si="1"/>
        <v>45170</v>
      </c>
      <c r="I56" s="8">
        <f t="shared" ca="1" si="5"/>
        <v>3</v>
      </c>
      <c r="J56" s="8">
        <f t="shared" ca="1" si="3"/>
        <v>45</v>
      </c>
      <c r="K56" s="14" t="str">
        <f t="shared" ca="1" si="4"/>
        <v>VENCIDAS</v>
      </c>
      <c r="L56" s="11"/>
      <c r="M56" s="83" t="str">
        <f>+VLOOKUP(B56,[1]ACTIVOS!$C$2:$AF$440,30,0)</f>
        <v>SUBGERENCIA GESTION COMERCIAL Y SERVICIO AL CIUDADANO</v>
      </c>
      <c r="N56" s="97" t="str">
        <f>+VLOOKUP(B56,[1]ACTIVOS!$C$2:$AG$440,31,0)</f>
        <v>N-A</v>
      </c>
    </row>
    <row r="57" spans="1:14" ht="38.5" x14ac:dyDescent="0.35">
      <c r="A57" s="33">
        <v>52</v>
      </c>
      <c r="B57" s="62">
        <v>85464400</v>
      </c>
      <c r="C57" s="9">
        <v>44075</v>
      </c>
      <c r="D57" s="65" t="s">
        <v>145</v>
      </c>
      <c r="E57" s="65" t="s">
        <v>553</v>
      </c>
      <c r="F57" s="8">
        <f t="shared" ca="1" si="0"/>
        <v>3</v>
      </c>
      <c r="G57" s="9">
        <v>44075</v>
      </c>
      <c r="H57" s="64">
        <f t="shared" ca="1" si="1"/>
        <v>45170</v>
      </c>
      <c r="I57" s="8">
        <f t="shared" ca="1" si="5"/>
        <v>3</v>
      </c>
      <c r="J57" s="8">
        <f t="shared" ca="1" si="3"/>
        <v>45</v>
      </c>
      <c r="K57" s="14" t="str">
        <f t="shared" ca="1" si="4"/>
        <v>VENCIDAS</v>
      </c>
      <c r="L57" s="11"/>
      <c r="M57" s="83" t="str">
        <f>+VLOOKUP(B57,[1]ACTIVOS!$C$2:$AF$440,30,0)</f>
        <v xml:space="preserve">SUBGERENCIA ACUEDUCTO Y ALCANTARILLADO </v>
      </c>
      <c r="N57" s="97" t="str">
        <f>+VLOOKUP(B57,[1]ACTIVOS!$C$2:$AG$440,31,0)</f>
        <v>DIRECCION DE OPERACIONES</v>
      </c>
    </row>
    <row r="58" spans="1:14" ht="63.5" x14ac:dyDescent="0.35">
      <c r="A58" s="33">
        <v>53</v>
      </c>
      <c r="B58" s="62">
        <v>1082953158</v>
      </c>
      <c r="C58" s="9">
        <v>44075</v>
      </c>
      <c r="D58" s="65" t="s">
        <v>146</v>
      </c>
      <c r="E58" s="65" t="s">
        <v>535</v>
      </c>
      <c r="F58" s="8">
        <f t="shared" ca="1" si="0"/>
        <v>3</v>
      </c>
      <c r="G58" s="9">
        <v>44075</v>
      </c>
      <c r="H58" s="64">
        <f t="shared" ca="1" si="1"/>
        <v>45170</v>
      </c>
      <c r="I58" s="8">
        <f t="shared" ca="1" si="5"/>
        <v>3</v>
      </c>
      <c r="J58" s="8">
        <f t="shared" ca="1" si="3"/>
        <v>45</v>
      </c>
      <c r="K58" s="14" t="str">
        <f t="shared" ca="1" si="4"/>
        <v>VENCIDAS</v>
      </c>
      <c r="L58" s="11"/>
      <c r="M58" s="83" t="str">
        <f>+VLOOKUP(B58,[1]ACTIVOS!$C$2:$AF$440,30,0)</f>
        <v>SUBGERENCIA GESTION COMERCIAL Y SERVICIO AL CIUDADANO</v>
      </c>
      <c r="N58" s="97" t="str">
        <f>+VLOOKUP(B58,[1]ACTIVOS!$C$2:$AG$440,31,0)</f>
        <v>N-A</v>
      </c>
    </row>
    <row r="59" spans="1:14" ht="63.5" x14ac:dyDescent="0.35">
      <c r="A59" s="33">
        <v>54</v>
      </c>
      <c r="B59" s="62">
        <v>1082411228</v>
      </c>
      <c r="C59" s="9">
        <v>44075</v>
      </c>
      <c r="D59" s="65" t="s">
        <v>147</v>
      </c>
      <c r="E59" s="65" t="s">
        <v>554</v>
      </c>
      <c r="F59" s="8">
        <f t="shared" ca="1" si="0"/>
        <v>3</v>
      </c>
      <c r="G59" s="9">
        <v>44075</v>
      </c>
      <c r="H59" s="64">
        <f t="shared" ca="1" si="1"/>
        <v>45170</v>
      </c>
      <c r="I59" s="8">
        <f t="shared" ca="1" si="5"/>
        <v>3</v>
      </c>
      <c r="J59" s="8">
        <f t="shared" ca="1" si="3"/>
        <v>45</v>
      </c>
      <c r="K59" s="14" t="str">
        <f t="shared" ca="1" si="4"/>
        <v>VENCIDAS</v>
      </c>
      <c r="L59" s="11"/>
      <c r="M59" s="83" t="str">
        <f>+VLOOKUP(B59,[1]ACTIVOS!$C$2:$AF$440,30,0)</f>
        <v>SUBGERENCIA GESTION COMERCIAL Y SERVICIO AL CIUDADANO</v>
      </c>
      <c r="N59" s="97" t="str">
        <f>+VLOOKUP(B59,[1]ACTIVOS!$C$2:$AG$440,31,0)</f>
        <v>N-A</v>
      </c>
    </row>
    <row r="60" spans="1:14" ht="38.5" x14ac:dyDescent="0.35">
      <c r="A60" s="33">
        <v>55</v>
      </c>
      <c r="B60" s="62">
        <v>12563137</v>
      </c>
      <c r="C60" s="9">
        <v>44075</v>
      </c>
      <c r="D60" s="65" t="s">
        <v>148</v>
      </c>
      <c r="E60" s="65" t="s">
        <v>555</v>
      </c>
      <c r="F60" s="8">
        <f t="shared" ca="1" si="0"/>
        <v>3</v>
      </c>
      <c r="G60" s="9">
        <v>44075</v>
      </c>
      <c r="H60" s="64">
        <f t="shared" ca="1" si="1"/>
        <v>45170</v>
      </c>
      <c r="I60" s="8">
        <f t="shared" ca="1" si="5"/>
        <v>3</v>
      </c>
      <c r="J60" s="8">
        <f t="shared" ca="1" si="3"/>
        <v>45</v>
      </c>
      <c r="K60" s="14" t="str">
        <f t="shared" ca="1" si="4"/>
        <v>VENCIDAS</v>
      </c>
      <c r="L60" s="11"/>
      <c r="M60" s="83" t="str">
        <f>+VLOOKUP(B60,[1]ACTIVOS!$C$2:$AF$440,30,0)</f>
        <v xml:space="preserve">SUBGERENCIA ACUEDUCTO Y ALCANTARILLADO </v>
      </c>
      <c r="N60" s="97" t="str">
        <f>+VLOOKUP(B60,[1]ACTIVOS!$C$2:$AG$440,31,0)</f>
        <v>DIRECCION DE OPERACIONES</v>
      </c>
    </row>
    <row r="61" spans="1:14" ht="38.5" x14ac:dyDescent="0.35">
      <c r="A61" s="33">
        <v>56</v>
      </c>
      <c r="B61" s="62">
        <v>85458812</v>
      </c>
      <c r="C61" s="9">
        <v>44075</v>
      </c>
      <c r="D61" s="65" t="s">
        <v>149</v>
      </c>
      <c r="E61" s="65" t="s">
        <v>556</v>
      </c>
      <c r="F61" s="8">
        <f t="shared" ca="1" si="0"/>
        <v>3</v>
      </c>
      <c r="G61" s="9">
        <v>44075</v>
      </c>
      <c r="H61" s="64">
        <f t="shared" ca="1" si="1"/>
        <v>45170</v>
      </c>
      <c r="I61" s="8">
        <f t="shared" ca="1" si="5"/>
        <v>3</v>
      </c>
      <c r="J61" s="8">
        <f t="shared" ca="1" si="3"/>
        <v>45</v>
      </c>
      <c r="K61" s="14" t="str">
        <f t="shared" ca="1" si="4"/>
        <v>VENCIDAS</v>
      </c>
      <c r="L61" s="11"/>
      <c r="M61" s="83" t="str">
        <f>+VLOOKUP(B61,[1]ACTIVOS!$C$2:$AF$440,30,0)</f>
        <v xml:space="preserve">SUBGERENCIA ACUEDUCTO Y ALCANTARILLADO </v>
      </c>
      <c r="N61" s="97" t="str">
        <f>+VLOOKUP(B61,[1]ACTIVOS!$C$2:$AG$440,31,0)</f>
        <v>DIRECCION DE ACUEDUCTO</v>
      </c>
    </row>
    <row r="62" spans="1:14" ht="63.5" x14ac:dyDescent="0.35">
      <c r="A62" s="33">
        <v>57</v>
      </c>
      <c r="B62" s="62">
        <v>1082857467</v>
      </c>
      <c r="C62" s="9">
        <v>44075</v>
      </c>
      <c r="D62" s="65" t="s">
        <v>150</v>
      </c>
      <c r="E62" s="65" t="s">
        <v>539</v>
      </c>
      <c r="F62" s="8">
        <f t="shared" ca="1" si="0"/>
        <v>3</v>
      </c>
      <c r="G62" s="9">
        <v>44075</v>
      </c>
      <c r="H62" s="64">
        <f t="shared" ca="1" si="1"/>
        <v>45170</v>
      </c>
      <c r="I62" s="8">
        <f t="shared" ca="1" si="5"/>
        <v>3</v>
      </c>
      <c r="J62" s="8">
        <f t="shared" ca="1" si="3"/>
        <v>45</v>
      </c>
      <c r="K62" s="14" t="str">
        <f t="shared" ca="1" si="4"/>
        <v>VENCIDAS</v>
      </c>
      <c r="L62" s="11"/>
      <c r="M62" s="83" t="str">
        <f>+VLOOKUP(B62,[1]ACTIVOS!$C$2:$AF$440,30,0)</f>
        <v>SUBGERENCIA GESTION COMERCIAL Y SERVICIO AL CIUDADANO</v>
      </c>
      <c r="N62" s="97" t="str">
        <f>+VLOOKUP(B62,[1]ACTIVOS!$C$2:$AG$440,31,0)</f>
        <v>N-A</v>
      </c>
    </row>
    <row r="63" spans="1:14" ht="38.5" x14ac:dyDescent="0.35">
      <c r="A63" s="33">
        <v>58</v>
      </c>
      <c r="B63" s="62">
        <v>36697006</v>
      </c>
      <c r="C63" s="9">
        <v>44075</v>
      </c>
      <c r="D63" s="65" t="s">
        <v>151</v>
      </c>
      <c r="E63" s="65" t="s">
        <v>43</v>
      </c>
      <c r="F63" s="8">
        <f t="shared" ca="1" si="0"/>
        <v>3</v>
      </c>
      <c r="G63" s="9">
        <v>44075</v>
      </c>
      <c r="H63" s="64">
        <f t="shared" ca="1" si="1"/>
        <v>45170</v>
      </c>
      <c r="I63" s="8">
        <f t="shared" ca="1" si="5"/>
        <v>3</v>
      </c>
      <c r="J63" s="8">
        <f t="shared" ca="1" si="3"/>
        <v>45</v>
      </c>
      <c r="K63" s="14" t="str">
        <f t="shared" ca="1" si="4"/>
        <v>VENCIDAS</v>
      </c>
      <c r="L63" s="11"/>
      <c r="M63" s="83" t="str">
        <f>+VLOOKUP(B63,[1]ACTIVOS!$C$2:$AF$440,30,0)</f>
        <v>SUBGERENCIA OPERACIÓN DE OTROS SERVICIOS</v>
      </c>
      <c r="N63" s="97" t="str">
        <f>+VLOOKUP(B63,[1]ACTIVOS!$C$2:$AG$440,31,0)</f>
        <v>DIRECCION DE ASEO Y APROVECHAMIENTO</v>
      </c>
    </row>
    <row r="64" spans="1:14" ht="38.5" x14ac:dyDescent="0.35">
      <c r="A64" s="33">
        <v>59</v>
      </c>
      <c r="B64" s="62">
        <v>57467136</v>
      </c>
      <c r="C64" s="9">
        <v>44075</v>
      </c>
      <c r="D64" s="65" t="s">
        <v>152</v>
      </c>
      <c r="E64" s="65" t="s">
        <v>539</v>
      </c>
      <c r="F64" s="8">
        <f t="shared" ca="1" si="0"/>
        <v>3</v>
      </c>
      <c r="G64" s="9">
        <v>44075</v>
      </c>
      <c r="H64" s="64">
        <f t="shared" ca="1" si="1"/>
        <v>45170</v>
      </c>
      <c r="I64" s="8">
        <f t="shared" ca="1" si="5"/>
        <v>3</v>
      </c>
      <c r="J64" s="8">
        <f t="shared" ca="1" si="3"/>
        <v>45</v>
      </c>
      <c r="K64" s="14" t="str">
        <f t="shared" ca="1" si="4"/>
        <v>VENCIDAS</v>
      </c>
      <c r="L64" s="11"/>
      <c r="M64" s="83" t="str">
        <f>+VLOOKUP(B64,[1]ACTIVOS!$C$2:$AF$440,30,0)</f>
        <v>SUBGERENCIA OPERACIÓN DE OTROS SERVICIOS</v>
      </c>
      <c r="N64" s="97" t="str">
        <f>+VLOOKUP(B64,[1]ACTIVOS!$C$2:$AG$440,31,0)</f>
        <v>DIRECCION DE ASEO Y APROVECHAMIENTO</v>
      </c>
    </row>
    <row r="65" spans="1:14" ht="63.5" x14ac:dyDescent="0.35">
      <c r="A65" s="33">
        <v>60</v>
      </c>
      <c r="B65" s="62">
        <v>1082883009</v>
      </c>
      <c r="C65" s="9">
        <v>44075</v>
      </c>
      <c r="D65" s="65" t="s">
        <v>153</v>
      </c>
      <c r="E65" s="65" t="s">
        <v>552</v>
      </c>
      <c r="F65" s="8">
        <f t="shared" ca="1" si="0"/>
        <v>3</v>
      </c>
      <c r="G65" s="9">
        <v>44075</v>
      </c>
      <c r="H65" s="64">
        <f t="shared" ca="1" si="1"/>
        <v>45170</v>
      </c>
      <c r="I65" s="8">
        <f t="shared" ca="1" si="5"/>
        <v>3</v>
      </c>
      <c r="J65" s="8">
        <f t="shared" ca="1" si="3"/>
        <v>45</v>
      </c>
      <c r="K65" s="14" t="str">
        <f t="shared" ca="1" si="4"/>
        <v>VENCIDAS</v>
      </c>
      <c r="L65" s="11"/>
      <c r="M65" s="83" t="str">
        <f>+VLOOKUP(B65,[1]ACTIVOS!$C$2:$AF$440,30,0)</f>
        <v>SUBGERENCIA GESTION COMERCIAL Y SERVICIO AL CIUDADANO</v>
      </c>
      <c r="N65" s="97" t="str">
        <f>+VLOOKUP(B65,[1]ACTIVOS!$C$2:$AG$440,31,0)</f>
        <v>N-A</v>
      </c>
    </row>
    <row r="66" spans="1:14" ht="63.5" x14ac:dyDescent="0.35">
      <c r="A66" s="33">
        <v>61</v>
      </c>
      <c r="B66" s="62">
        <v>1082847900</v>
      </c>
      <c r="C66" s="9">
        <v>44075</v>
      </c>
      <c r="D66" s="65" t="s">
        <v>154</v>
      </c>
      <c r="E66" s="65" t="s">
        <v>554</v>
      </c>
      <c r="F66" s="8">
        <f t="shared" ca="1" si="0"/>
        <v>3</v>
      </c>
      <c r="G66" s="9">
        <v>44075</v>
      </c>
      <c r="H66" s="64">
        <f t="shared" ca="1" si="1"/>
        <v>45170</v>
      </c>
      <c r="I66" s="8">
        <f t="shared" ca="1" si="5"/>
        <v>3</v>
      </c>
      <c r="J66" s="8">
        <f t="shared" ca="1" si="3"/>
        <v>45</v>
      </c>
      <c r="K66" s="14" t="str">
        <f t="shared" ca="1" si="4"/>
        <v>VENCIDAS</v>
      </c>
      <c r="L66" s="11"/>
      <c r="M66" s="83" t="str">
        <f>+VLOOKUP(B66,[1]ACTIVOS!$C$2:$AF$440,30,0)</f>
        <v>SUBGERENCIA GESTION COMERCIAL Y SERVICIO AL CIUDADANO</v>
      </c>
      <c r="N66" s="97" t="str">
        <f>+VLOOKUP(B66,[1]ACTIVOS!$C$2:$AG$440,31,0)</f>
        <v>N-A</v>
      </c>
    </row>
    <row r="67" spans="1:14" ht="38.5" x14ac:dyDescent="0.35">
      <c r="A67" s="33">
        <v>62</v>
      </c>
      <c r="B67" s="62">
        <v>7628966</v>
      </c>
      <c r="C67" s="9">
        <v>44075</v>
      </c>
      <c r="D67" s="65" t="s">
        <v>155</v>
      </c>
      <c r="E67" s="65" t="s">
        <v>557</v>
      </c>
      <c r="F67" s="8">
        <f t="shared" ca="1" si="0"/>
        <v>3</v>
      </c>
      <c r="G67" s="9">
        <v>44075</v>
      </c>
      <c r="H67" s="64">
        <f t="shared" ca="1" si="1"/>
        <v>45170</v>
      </c>
      <c r="I67" s="8">
        <f t="shared" ca="1" si="5"/>
        <v>3</v>
      </c>
      <c r="J67" s="8">
        <f t="shared" ca="1" si="3"/>
        <v>45</v>
      </c>
      <c r="K67" s="14" t="str">
        <f t="shared" ca="1" si="4"/>
        <v>VENCIDAS</v>
      </c>
      <c r="L67" s="11"/>
      <c r="M67" s="83" t="str">
        <f>+VLOOKUP(B67,[1]ACTIVOS!$C$2:$AF$440,30,0)</f>
        <v xml:space="preserve">SUBGERENCIA ACUEDUCTO Y ALCANTARILLADO </v>
      </c>
      <c r="N67" s="97" t="str">
        <f>+VLOOKUP(B67,[1]ACTIVOS!$C$2:$AG$440,31,0)</f>
        <v>DIRECCION DE OPERACIONES</v>
      </c>
    </row>
    <row r="68" spans="1:14" ht="51" x14ac:dyDescent="0.35">
      <c r="A68" s="33">
        <v>63</v>
      </c>
      <c r="B68" s="62">
        <v>1079658019</v>
      </c>
      <c r="C68" s="9">
        <v>44075</v>
      </c>
      <c r="D68" s="65" t="s">
        <v>156</v>
      </c>
      <c r="E68" s="65" t="s">
        <v>538</v>
      </c>
      <c r="F68" s="8">
        <f t="shared" ca="1" si="0"/>
        <v>3</v>
      </c>
      <c r="G68" s="9">
        <v>44075</v>
      </c>
      <c r="H68" s="64">
        <f t="shared" ca="1" si="1"/>
        <v>45170</v>
      </c>
      <c r="I68" s="8">
        <f t="shared" ca="1" si="5"/>
        <v>3</v>
      </c>
      <c r="J68" s="8">
        <f t="shared" ca="1" si="3"/>
        <v>45</v>
      </c>
      <c r="K68" s="14" t="str">
        <f t="shared" ca="1" si="4"/>
        <v>VENCIDAS</v>
      </c>
      <c r="L68" s="11"/>
      <c r="M68" s="83" t="str">
        <f>+VLOOKUP(B68,[1]ACTIVOS!$C$2:$AF$440,30,0)</f>
        <v>OFICINA DE ASUNTOS JURIDICOS Y CONTRATACION</v>
      </c>
      <c r="N68" s="97" t="str">
        <f>+VLOOKUP(B68,[1]ACTIVOS!$C$2:$AG$440,31,0)</f>
        <v>N-A</v>
      </c>
    </row>
    <row r="69" spans="1:14" ht="38.5" x14ac:dyDescent="0.35">
      <c r="A69" s="33">
        <v>64</v>
      </c>
      <c r="B69" s="62">
        <v>1082924035</v>
      </c>
      <c r="C69" s="9">
        <v>44075</v>
      </c>
      <c r="D69" s="65" t="s">
        <v>157</v>
      </c>
      <c r="E69" s="65" t="s">
        <v>558</v>
      </c>
      <c r="F69" s="8">
        <f t="shared" ca="1" si="0"/>
        <v>3</v>
      </c>
      <c r="G69" s="9">
        <v>44075</v>
      </c>
      <c r="H69" s="64">
        <f t="shared" ca="1" si="1"/>
        <v>45170</v>
      </c>
      <c r="I69" s="8">
        <f t="shared" ca="1" si="5"/>
        <v>3</v>
      </c>
      <c r="J69" s="8">
        <f t="shared" ca="1" si="3"/>
        <v>45</v>
      </c>
      <c r="K69" s="14" t="str">
        <f t="shared" ca="1" si="4"/>
        <v>VENCIDAS</v>
      </c>
      <c r="L69" s="11"/>
      <c r="M69" s="83" t="str">
        <f>+VLOOKUP(B69,[1]ACTIVOS!$C$2:$AF$440,30,0)</f>
        <v xml:space="preserve">SUBGERENCIA ACUEDUCTO Y ALCANTARILLADO </v>
      </c>
      <c r="N69" s="97" t="str">
        <f>+VLOOKUP(B69,[1]ACTIVOS!$C$2:$AG$440,31,0)</f>
        <v>DIRECCION DE OPERACIONES</v>
      </c>
    </row>
    <row r="70" spans="1:14" ht="38.5" x14ac:dyDescent="0.35">
      <c r="A70" s="33">
        <v>65</v>
      </c>
      <c r="B70" s="62">
        <v>12545478</v>
      </c>
      <c r="C70" s="9">
        <v>44075</v>
      </c>
      <c r="D70" s="65" t="s">
        <v>158</v>
      </c>
      <c r="E70" s="65" t="s">
        <v>559</v>
      </c>
      <c r="F70" s="8">
        <f t="shared" ca="1" si="0"/>
        <v>3</v>
      </c>
      <c r="G70" s="9">
        <v>44075</v>
      </c>
      <c r="H70" s="64">
        <f t="shared" ca="1" si="1"/>
        <v>45170</v>
      </c>
      <c r="I70" s="8">
        <f t="shared" ca="1" si="5"/>
        <v>3</v>
      </c>
      <c r="J70" s="8">
        <f t="shared" ca="1" si="3"/>
        <v>45</v>
      </c>
      <c r="K70" s="14" t="str">
        <f t="shared" ca="1" si="4"/>
        <v>VENCIDAS</v>
      </c>
      <c r="L70" s="11"/>
      <c r="M70" s="83" t="str">
        <f>+VLOOKUP(B70,[1]ACTIVOS!$C$2:$AF$440,30,0)</f>
        <v xml:space="preserve">SUBGERENCIA ACUEDUCTO Y ALCANTARILLADO </v>
      </c>
      <c r="N70" s="97" t="str">
        <f>+VLOOKUP(B70,[1]ACTIVOS!$C$2:$AG$440,31,0)</f>
        <v>DIRECCION DE ACUEDUCTO</v>
      </c>
    </row>
    <row r="71" spans="1:14" ht="38.5" x14ac:dyDescent="0.35">
      <c r="A71" s="33">
        <v>66</v>
      </c>
      <c r="B71" s="62">
        <v>15427949</v>
      </c>
      <c r="C71" s="9">
        <v>44075</v>
      </c>
      <c r="D71" s="65" t="s">
        <v>159</v>
      </c>
      <c r="E71" s="65" t="s">
        <v>560</v>
      </c>
      <c r="F71" s="8">
        <f t="shared" ca="1" si="0"/>
        <v>3</v>
      </c>
      <c r="G71" s="9">
        <v>44075</v>
      </c>
      <c r="H71" s="64">
        <f t="shared" ca="1" si="1"/>
        <v>45170</v>
      </c>
      <c r="I71" s="8">
        <f t="shared" ca="1" si="5"/>
        <v>3</v>
      </c>
      <c r="J71" s="8">
        <f t="shared" ca="1" si="3"/>
        <v>45</v>
      </c>
      <c r="K71" s="14" t="str">
        <f t="shared" ca="1" si="4"/>
        <v>VENCIDAS</v>
      </c>
      <c r="L71" s="11"/>
      <c r="M71" s="83" t="str">
        <f>+VLOOKUP(B71,[1]ACTIVOS!$C$2:$AF$440,30,0)</f>
        <v xml:space="preserve">SUBGERENCIA ACUEDUCTO Y ALCANTARILLADO </v>
      </c>
      <c r="N71" s="97" t="str">
        <f>+VLOOKUP(B71,[1]ACTIVOS!$C$2:$AG$440,31,0)</f>
        <v>DIRECCION DE OPERACIONES</v>
      </c>
    </row>
    <row r="72" spans="1:14" ht="63.5" x14ac:dyDescent="0.35">
      <c r="A72" s="33">
        <v>67</v>
      </c>
      <c r="B72" s="62">
        <v>85448868</v>
      </c>
      <c r="C72" s="9">
        <v>44075</v>
      </c>
      <c r="D72" s="65" t="s">
        <v>160</v>
      </c>
      <c r="E72" s="65" t="s">
        <v>561</v>
      </c>
      <c r="F72" s="8">
        <f t="shared" ref="F72:F135" ca="1" si="6">DATEDIF(C72,TODAY(),"Y")</f>
        <v>3</v>
      </c>
      <c r="G72" s="9">
        <v>44075</v>
      </c>
      <c r="H72" s="64">
        <f t="shared" ref="H72:H135" ca="1" si="7">DATE(YEAR(G72)+I72,MONTH(G72),DAY(G72))</f>
        <v>45170</v>
      </c>
      <c r="I72" s="8">
        <f t="shared" ca="1" si="5"/>
        <v>3</v>
      </c>
      <c r="J72" s="8">
        <f t="shared" ref="J72:J135" ca="1" si="8">+I72*15</f>
        <v>45</v>
      </c>
      <c r="K72" s="14" t="str">
        <f t="shared" ref="K72:K135" ca="1" si="9">IF(I72&gt;=1,"VENCIDAS","----")</f>
        <v>VENCIDAS</v>
      </c>
      <c r="L72" s="11"/>
      <c r="M72" s="83" t="str">
        <f>+VLOOKUP(B72,[1]ACTIVOS!$C$2:$AF$440,30,0)</f>
        <v>SUBGERENCIA GESTION COMERCIAL Y SERVICIO AL CIUDADANO</v>
      </c>
      <c r="N72" s="97" t="str">
        <f>+VLOOKUP(B72,[1]ACTIVOS!$C$2:$AG$440,31,0)</f>
        <v>N-A</v>
      </c>
    </row>
    <row r="73" spans="1:14" ht="62.5" x14ac:dyDescent="0.35">
      <c r="A73" s="33">
        <v>68</v>
      </c>
      <c r="B73" s="62">
        <v>1083455941</v>
      </c>
      <c r="C73" s="9">
        <v>44075</v>
      </c>
      <c r="D73" s="65" t="s">
        <v>161</v>
      </c>
      <c r="E73" s="65" t="s">
        <v>67</v>
      </c>
      <c r="F73" s="8">
        <f t="shared" ca="1" si="6"/>
        <v>3</v>
      </c>
      <c r="G73" s="9">
        <v>44075</v>
      </c>
      <c r="H73" s="64">
        <f t="shared" ca="1" si="7"/>
        <v>45170</v>
      </c>
      <c r="I73" s="8">
        <f t="shared" ca="1" si="5"/>
        <v>3</v>
      </c>
      <c r="J73" s="8">
        <f t="shared" ca="1" si="8"/>
        <v>45</v>
      </c>
      <c r="K73" s="14" t="str">
        <f t="shared" ca="1" si="9"/>
        <v>VENCIDAS</v>
      </c>
      <c r="L73" s="11"/>
      <c r="M73" s="83" t="str">
        <f>+VLOOKUP(B73,[1]ACTIVOS!$C$2:$AF$440,30,0)</f>
        <v>SUBGERENCIA OPERACIÓN DE OTROS SERVICIOS</v>
      </c>
      <c r="N73" s="97" t="str">
        <f>+VLOOKUP(B73,[1]ACTIVOS!$C$2:$AG$440,31,0)</f>
        <v>DIRECCION ACTIVIDADES COMPLEMENTARIAS Y SERVICIOS NO REGULADOS</v>
      </c>
    </row>
    <row r="74" spans="1:14" ht="38.5" x14ac:dyDescent="0.35">
      <c r="A74" s="33">
        <v>69</v>
      </c>
      <c r="B74" s="62">
        <v>7232038</v>
      </c>
      <c r="C74" s="9">
        <v>44075</v>
      </c>
      <c r="D74" s="65" t="s">
        <v>162</v>
      </c>
      <c r="E74" s="65" t="s">
        <v>547</v>
      </c>
      <c r="F74" s="8">
        <f t="shared" ca="1" si="6"/>
        <v>3</v>
      </c>
      <c r="G74" s="9">
        <v>44075</v>
      </c>
      <c r="H74" s="64">
        <f t="shared" ca="1" si="7"/>
        <v>45170</v>
      </c>
      <c r="I74" s="8">
        <f t="shared" ca="1" si="5"/>
        <v>3</v>
      </c>
      <c r="J74" s="8">
        <f t="shared" ca="1" si="8"/>
        <v>45</v>
      </c>
      <c r="K74" s="14" t="str">
        <f t="shared" ca="1" si="9"/>
        <v>VENCIDAS</v>
      </c>
      <c r="L74" s="11"/>
      <c r="M74" s="83" t="str">
        <f>+VLOOKUP(B74,[1]ACTIVOS!$C$2:$AF$440,30,0)</f>
        <v xml:space="preserve">SUBGERENCIA ACUEDUCTO Y ALCANTARILLADO </v>
      </c>
      <c r="N74" s="97" t="str">
        <f>+VLOOKUP(B74,[1]ACTIVOS!$C$2:$AG$440,31,0)</f>
        <v>DIRECCION DE ALCANTARILLADO</v>
      </c>
    </row>
    <row r="75" spans="1:14" ht="38.5" x14ac:dyDescent="0.35">
      <c r="A75" s="33">
        <v>70</v>
      </c>
      <c r="B75" s="62">
        <v>84459768</v>
      </c>
      <c r="C75" s="9">
        <v>44075</v>
      </c>
      <c r="D75" s="65" t="s">
        <v>163</v>
      </c>
      <c r="E75" s="65" t="s">
        <v>539</v>
      </c>
      <c r="F75" s="8">
        <f t="shared" ca="1" si="6"/>
        <v>3</v>
      </c>
      <c r="G75" s="9">
        <v>44075</v>
      </c>
      <c r="H75" s="64">
        <f t="shared" ca="1" si="7"/>
        <v>45170</v>
      </c>
      <c r="I75" s="8">
        <f t="shared" ca="1" si="5"/>
        <v>3</v>
      </c>
      <c r="J75" s="8">
        <f t="shared" ca="1" si="8"/>
        <v>45</v>
      </c>
      <c r="K75" s="14" t="str">
        <f t="shared" ca="1" si="9"/>
        <v>VENCIDAS</v>
      </c>
      <c r="L75" s="11"/>
      <c r="M75" s="83" t="str">
        <f>+VLOOKUP(B75,[1]ACTIVOS!$C$2:$AF$440,30,0)</f>
        <v xml:space="preserve">SUBGERENCIA ACUEDUCTO Y ALCANTARILLADO </v>
      </c>
      <c r="N75" s="97" t="str">
        <f>+VLOOKUP(B75,[1]ACTIVOS!$C$2:$AG$440,31,0)</f>
        <v>DIRECCION DE ACUEDUCTO</v>
      </c>
    </row>
    <row r="76" spans="1:14" ht="38.5" x14ac:dyDescent="0.35">
      <c r="A76" s="33">
        <v>71</v>
      </c>
      <c r="B76" s="62">
        <v>1082471430</v>
      </c>
      <c r="C76" s="9">
        <v>44075</v>
      </c>
      <c r="D76" s="65" t="s">
        <v>164</v>
      </c>
      <c r="E76" s="65" t="s">
        <v>562</v>
      </c>
      <c r="F76" s="8">
        <f t="shared" ca="1" si="6"/>
        <v>3</v>
      </c>
      <c r="G76" s="9">
        <v>44075</v>
      </c>
      <c r="H76" s="64">
        <f t="shared" ca="1" si="7"/>
        <v>45170</v>
      </c>
      <c r="I76" s="8">
        <f t="shared" ca="1" si="5"/>
        <v>3</v>
      </c>
      <c r="J76" s="8">
        <f t="shared" ca="1" si="8"/>
        <v>45</v>
      </c>
      <c r="K76" s="14" t="str">
        <f t="shared" ca="1" si="9"/>
        <v>VENCIDAS</v>
      </c>
      <c r="L76" s="11"/>
      <c r="M76" s="83" t="str">
        <f>+VLOOKUP(B76,[1]ACTIVOS!$C$2:$AF$440,30,0)</f>
        <v xml:space="preserve">SUBGERENCIA ACUEDUCTO Y ALCANTARILLADO </v>
      </c>
      <c r="N76" s="97" t="str">
        <f>+VLOOKUP(B76,[1]ACTIVOS!$C$2:$AG$440,31,0)</f>
        <v>DIRECCION DE OPERACIONES</v>
      </c>
    </row>
    <row r="77" spans="1:14" ht="38.5" x14ac:dyDescent="0.35">
      <c r="A77" s="33">
        <v>72</v>
      </c>
      <c r="B77" s="62">
        <v>1024540308</v>
      </c>
      <c r="C77" s="9">
        <v>44075</v>
      </c>
      <c r="D77" s="65" t="s">
        <v>165</v>
      </c>
      <c r="E77" s="65" t="s">
        <v>556</v>
      </c>
      <c r="F77" s="8">
        <f t="shared" ca="1" si="6"/>
        <v>3</v>
      </c>
      <c r="G77" s="9">
        <v>44075</v>
      </c>
      <c r="H77" s="64">
        <f t="shared" ca="1" si="7"/>
        <v>45170</v>
      </c>
      <c r="I77" s="8">
        <f t="shared" ca="1" si="5"/>
        <v>3</v>
      </c>
      <c r="J77" s="8">
        <f t="shared" ca="1" si="8"/>
        <v>45</v>
      </c>
      <c r="K77" s="14" t="str">
        <f t="shared" ca="1" si="9"/>
        <v>VENCIDAS</v>
      </c>
      <c r="L77" s="11"/>
      <c r="M77" s="83" t="str">
        <f>+VLOOKUP(B77,[1]ACTIVOS!$C$2:$AF$440,30,0)</f>
        <v xml:space="preserve">SUBGERENCIA ACUEDUCTO Y ALCANTARILLADO </v>
      </c>
      <c r="N77" s="97" t="str">
        <f>+VLOOKUP(B77,[1]ACTIVOS!$C$2:$AG$440,31,0)</f>
        <v>DIRECCION DE ALCANTARILLADO</v>
      </c>
    </row>
    <row r="78" spans="1:14" ht="38.5" x14ac:dyDescent="0.35">
      <c r="A78" s="33">
        <v>73</v>
      </c>
      <c r="B78" s="62">
        <v>1143147186</v>
      </c>
      <c r="C78" s="9">
        <v>44075</v>
      </c>
      <c r="D78" s="65" t="s">
        <v>166</v>
      </c>
      <c r="E78" s="65" t="s">
        <v>548</v>
      </c>
      <c r="F78" s="8">
        <f t="shared" ca="1" si="6"/>
        <v>3</v>
      </c>
      <c r="G78" s="9">
        <v>44075</v>
      </c>
      <c r="H78" s="64">
        <f t="shared" ca="1" si="7"/>
        <v>45170</v>
      </c>
      <c r="I78" s="8">
        <f t="shared" ca="1" si="5"/>
        <v>3</v>
      </c>
      <c r="J78" s="8">
        <f t="shared" ca="1" si="8"/>
        <v>45</v>
      </c>
      <c r="K78" s="14" t="str">
        <f t="shared" ca="1" si="9"/>
        <v>VENCIDAS</v>
      </c>
      <c r="L78" s="11"/>
      <c r="M78" s="83" t="str">
        <f>+VLOOKUP(B78,[1]ACTIVOS!$C$2:$AF$440,30,0)</f>
        <v xml:space="preserve">SUBGERENCIA ACUEDUCTO Y ALCANTARILLADO </v>
      </c>
      <c r="N78" s="97" t="str">
        <f>+VLOOKUP(B78,[1]ACTIVOS!$C$2:$AG$440,31,0)</f>
        <v>DIRECCION DE OPERACIONES</v>
      </c>
    </row>
    <row r="79" spans="1:14" ht="38.5" x14ac:dyDescent="0.35">
      <c r="A79" s="33">
        <v>74</v>
      </c>
      <c r="B79" s="62">
        <v>7601290</v>
      </c>
      <c r="C79" s="9">
        <v>44075</v>
      </c>
      <c r="D79" s="65" t="s">
        <v>167</v>
      </c>
      <c r="E79" s="65" t="s">
        <v>550</v>
      </c>
      <c r="F79" s="8">
        <f t="shared" ca="1" si="6"/>
        <v>3</v>
      </c>
      <c r="G79" s="9">
        <v>44075</v>
      </c>
      <c r="H79" s="64">
        <f t="shared" ca="1" si="7"/>
        <v>45170</v>
      </c>
      <c r="I79" s="8">
        <f t="shared" ca="1" si="5"/>
        <v>3</v>
      </c>
      <c r="J79" s="8">
        <f t="shared" ca="1" si="8"/>
        <v>45</v>
      </c>
      <c r="K79" s="14" t="str">
        <f t="shared" ca="1" si="9"/>
        <v>VENCIDAS</v>
      </c>
      <c r="L79" s="11"/>
      <c r="M79" s="83" t="str">
        <f>+VLOOKUP(B79,[1]ACTIVOS!$C$2:$AF$440,30,0)</f>
        <v xml:space="preserve">SUBGERENCIA ACUEDUCTO Y ALCANTARILLADO </v>
      </c>
      <c r="N79" s="97" t="str">
        <f>+VLOOKUP(B79,[1]ACTIVOS!$C$2:$AG$440,31,0)</f>
        <v>DIRECCION DE ACUEDUCTO</v>
      </c>
    </row>
    <row r="80" spans="1:14" ht="26" x14ac:dyDescent="0.35">
      <c r="A80" s="33">
        <v>75</v>
      </c>
      <c r="B80" s="62">
        <v>1082914209</v>
      </c>
      <c r="C80" s="9">
        <v>44075</v>
      </c>
      <c r="D80" s="65" t="s">
        <v>168</v>
      </c>
      <c r="E80" s="65" t="s">
        <v>539</v>
      </c>
      <c r="F80" s="8">
        <f t="shared" ca="1" si="6"/>
        <v>3</v>
      </c>
      <c r="G80" s="9">
        <v>44075</v>
      </c>
      <c r="H80" s="64">
        <f t="shared" ca="1" si="7"/>
        <v>45170</v>
      </c>
      <c r="I80" s="8">
        <f t="shared" ca="1" si="5"/>
        <v>3</v>
      </c>
      <c r="J80" s="8">
        <f t="shared" ca="1" si="8"/>
        <v>45</v>
      </c>
      <c r="K80" s="14" t="str">
        <f t="shared" ca="1" si="9"/>
        <v>VENCIDAS</v>
      </c>
      <c r="L80" s="11"/>
      <c r="M80" s="83" t="str">
        <f>+VLOOKUP(B80,[1]ACTIVOS!$C$2:$AF$440,30,0)</f>
        <v>SECRETARIA GENERAL</v>
      </c>
      <c r="N80" s="97" t="str">
        <f>+VLOOKUP(B80,[1]ACTIVOS!$C$2:$AG$440,31,0)</f>
        <v>N-A</v>
      </c>
    </row>
    <row r="81" spans="1:14" ht="38.5" x14ac:dyDescent="0.35">
      <c r="A81" s="33">
        <v>76</v>
      </c>
      <c r="B81" s="62">
        <v>5110102</v>
      </c>
      <c r="C81" s="9">
        <v>44075</v>
      </c>
      <c r="D81" s="65" t="s">
        <v>169</v>
      </c>
      <c r="E81" s="65" t="s">
        <v>563</v>
      </c>
      <c r="F81" s="8">
        <f t="shared" ca="1" si="6"/>
        <v>3</v>
      </c>
      <c r="G81" s="9">
        <v>44075</v>
      </c>
      <c r="H81" s="64">
        <f t="shared" ca="1" si="7"/>
        <v>45170</v>
      </c>
      <c r="I81" s="8">
        <f t="shared" ca="1" si="5"/>
        <v>3</v>
      </c>
      <c r="J81" s="8">
        <f t="shared" ca="1" si="8"/>
        <v>45</v>
      </c>
      <c r="K81" s="14" t="str">
        <f t="shared" ca="1" si="9"/>
        <v>VENCIDAS</v>
      </c>
      <c r="L81" s="11"/>
      <c r="M81" s="83" t="str">
        <f>+VLOOKUP(B81,[1]ACTIVOS!$C$2:$AF$440,30,0)</f>
        <v xml:space="preserve">SUBGERENCIA ACUEDUCTO Y ALCANTARILLADO </v>
      </c>
      <c r="N81" s="97" t="str">
        <f>+VLOOKUP(B81,[1]ACTIVOS!$C$2:$AG$440,31,0)</f>
        <v>DIRECCION DE OPERACIONES</v>
      </c>
    </row>
    <row r="82" spans="1:14" ht="38.5" x14ac:dyDescent="0.35">
      <c r="A82" s="33">
        <v>77</v>
      </c>
      <c r="B82" s="62">
        <v>1128153071</v>
      </c>
      <c r="C82" s="9">
        <v>44075</v>
      </c>
      <c r="D82" s="65" t="s">
        <v>170</v>
      </c>
      <c r="E82" s="65" t="s">
        <v>564</v>
      </c>
      <c r="F82" s="8">
        <f t="shared" ca="1" si="6"/>
        <v>3</v>
      </c>
      <c r="G82" s="9">
        <v>44075</v>
      </c>
      <c r="H82" s="64">
        <f t="shared" ca="1" si="7"/>
        <v>45170</v>
      </c>
      <c r="I82" s="8">
        <f t="shared" ca="1" si="5"/>
        <v>3</v>
      </c>
      <c r="J82" s="8">
        <f t="shared" ca="1" si="8"/>
        <v>45</v>
      </c>
      <c r="K82" s="14" t="str">
        <f t="shared" ca="1" si="9"/>
        <v>VENCIDAS</v>
      </c>
      <c r="L82" s="11"/>
      <c r="M82" s="83" t="str">
        <f>+VLOOKUP(B82,[1]ACTIVOS!$C$2:$AF$440,30,0)</f>
        <v xml:space="preserve">SUBGERENCIA ACUEDUCTO Y ALCANTARILLADO </v>
      </c>
      <c r="N82" s="97" t="str">
        <f>+VLOOKUP(B82,[1]ACTIVOS!$C$2:$AG$440,31,0)</f>
        <v>DIRECCION DE ALCANTARILLADO</v>
      </c>
    </row>
    <row r="83" spans="1:14" ht="38.5" x14ac:dyDescent="0.35">
      <c r="A83" s="33">
        <v>78</v>
      </c>
      <c r="B83" s="62">
        <v>12534771</v>
      </c>
      <c r="C83" s="9">
        <v>44075</v>
      </c>
      <c r="D83" s="65" t="s">
        <v>171</v>
      </c>
      <c r="E83" s="65" t="s">
        <v>555</v>
      </c>
      <c r="F83" s="8">
        <f t="shared" ca="1" si="6"/>
        <v>3</v>
      </c>
      <c r="G83" s="9">
        <v>44075</v>
      </c>
      <c r="H83" s="64">
        <f t="shared" ca="1" si="7"/>
        <v>45170</v>
      </c>
      <c r="I83" s="8">
        <f t="shared" ca="1" si="5"/>
        <v>3</v>
      </c>
      <c r="J83" s="8">
        <f t="shared" ca="1" si="8"/>
        <v>45</v>
      </c>
      <c r="K83" s="14" t="str">
        <f t="shared" ca="1" si="9"/>
        <v>VENCIDAS</v>
      </c>
      <c r="L83" s="11"/>
      <c r="M83" s="83" t="str">
        <f>+VLOOKUP(B83,[1]ACTIVOS!$C$2:$AF$440,30,0)</f>
        <v xml:space="preserve">SUBGERENCIA ACUEDUCTO Y ALCANTARILLADO </v>
      </c>
      <c r="N83" s="97" t="str">
        <f>+VLOOKUP(B83,[1]ACTIVOS!$C$2:$AG$440,31,0)</f>
        <v>DIRECCION DE OPERACIONES</v>
      </c>
    </row>
    <row r="84" spans="1:14" ht="38.5" x14ac:dyDescent="0.35">
      <c r="A84" s="33">
        <v>79</v>
      </c>
      <c r="B84" s="62">
        <v>7632047</v>
      </c>
      <c r="C84" s="9">
        <v>44075</v>
      </c>
      <c r="D84" s="65" t="s">
        <v>172</v>
      </c>
      <c r="E84" s="65" t="s">
        <v>548</v>
      </c>
      <c r="F84" s="8">
        <f t="shared" ca="1" si="6"/>
        <v>3</v>
      </c>
      <c r="G84" s="9">
        <v>44075</v>
      </c>
      <c r="H84" s="64">
        <f t="shared" ca="1" si="7"/>
        <v>45170</v>
      </c>
      <c r="I84" s="8">
        <f t="shared" ca="1" si="5"/>
        <v>3</v>
      </c>
      <c r="J84" s="8">
        <f t="shared" ca="1" si="8"/>
        <v>45</v>
      </c>
      <c r="K84" s="14" t="str">
        <f t="shared" ca="1" si="9"/>
        <v>VENCIDAS</v>
      </c>
      <c r="L84" s="11"/>
      <c r="M84" s="83" t="str">
        <f>+VLOOKUP(B84,[1]ACTIVOS!$C$2:$AF$440,30,0)</f>
        <v xml:space="preserve">SUBGERENCIA ACUEDUCTO Y ALCANTARILLADO </v>
      </c>
      <c r="N84" s="97" t="str">
        <f>+VLOOKUP(B84,[1]ACTIVOS!$C$2:$AG$440,31,0)</f>
        <v>DIRECCION DE OPERACIONES</v>
      </c>
    </row>
    <row r="85" spans="1:14" ht="38.5" x14ac:dyDescent="0.35">
      <c r="A85" s="33">
        <v>80</v>
      </c>
      <c r="B85" s="62">
        <v>1004344822</v>
      </c>
      <c r="C85" s="9">
        <v>44075</v>
      </c>
      <c r="D85" s="65" t="s">
        <v>173</v>
      </c>
      <c r="E85" s="65" t="s">
        <v>559</v>
      </c>
      <c r="F85" s="8">
        <f t="shared" ca="1" si="6"/>
        <v>3</v>
      </c>
      <c r="G85" s="9">
        <v>44075</v>
      </c>
      <c r="H85" s="64">
        <f t="shared" ca="1" si="7"/>
        <v>45170</v>
      </c>
      <c r="I85" s="8">
        <f t="shared" ca="1" si="5"/>
        <v>3</v>
      </c>
      <c r="J85" s="8">
        <f t="shared" ca="1" si="8"/>
        <v>45</v>
      </c>
      <c r="K85" s="14" t="str">
        <f t="shared" ca="1" si="9"/>
        <v>VENCIDAS</v>
      </c>
      <c r="L85" s="11"/>
      <c r="M85" s="83" t="str">
        <f>+VLOOKUP(B85,[1]ACTIVOS!$C$2:$AF$440,30,0)</f>
        <v xml:space="preserve">SUBGERENCIA ACUEDUCTO Y ALCANTARILLADO </v>
      </c>
      <c r="N85" s="97" t="str">
        <f>+VLOOKUP(B85,[1]ACTIVOS!$C$2:$AG$440,31,0)</f>
        <v>DIRECCION DE ACUEDUCTO</v>
      </c>
    </row>
    <row r="86" spans="1:14" ht="38.5" x14ac:dyDescent="0.35">
      <c r="A86" s="33">
        <v>81</v>
      </c>
      <c r="B86" s="62">
        <v>12559634</v>
      </c>
      <c r="C86" s="9">
        <v>44075</v>
      </c>
      <c r="D86" s="65" t="s">
        <v>174</v>
      </c>
      <c r="E86" s="65" t="s">
        <v>562</v>
      </c>
      <c r="F86" s="8">
        <f t="shared" ca="1" si="6"/>
        <v>3</v>
      </c>
      <c r="G86" s="9">
        <v>44075</v>
      </c>
      <c r="H86" s="64">
        <f t="shared" ca="1" si="7"/>
        <v>45170</v>
      </c>
      <c r="I86" s="8">
        <f t="shared" ca="1" si="5"/>
        <v>3</v>
      </c>
      <c r="J86" s="8">
        <f t="shared" ca="1" si="8"/>
        <v>45</v>
      </c>
      <c r="K86" s="14" t="str">
        <f t="shared" ca="1" si="9"/>
        <v>VENCIDAS</v>
      </c>
      <c r="L86" s="11"/>
      <c r="M86" s="83" t="str">
        <f>+VLOOKUP(B86,[1]ACTIVOS!$C$2:$AF$440,30,0)</f>
        <v xml:space="preserve">SUBGERENCIA ACUEDUCTO Y ALCANTARILLADO </v>
      </c>
      <c r="N86" s="97" t="str">
        <f>+VLOOKUP(B86,[1]ACTIVOS!$C$2:$AG$440,31,0)</f>
        <v>DIRECCION DE OPERACIONES</v>
      </c>
    </row>
    <row r="87" spans="1:14" ht="38.5" x14ac:dyDescent="0.35">
      <c r="A87" s="33">
        <v>82</v>
      </c>
      <c r="B87" s="62">
        <v>85448733</v>
      </c>
      <c r="C87" s="9">
        <v>44075</v>
      </c>
      <c r="D87" s="65" t="s">
        <v>175</v>
      </c>
      <c r="E87" s="65" t="s">
        <v>565</v>
      </c>
      <c r="F87" s="8">
        <f t="shared" ca="1" si="6"/>
        <v>3</v>
      </c>
      <c r="G87" s="9">
        <v>44075</v>
      </c>
      <c r="H87" s="64">
        <f t="shared" ca="1" si="7"/>
        <v>45170</v>
      </c>
      <c r="I87" s="8">
        <f t="shared" ref="I87:I150" ca="1" si="10">DATEDIF(G87,TODAY(),"Y")</f>
        <v>3</v>
      </c>
      <c r="J87" s="8">
        <f t="shared" ca="1" si="8"/>
        <v>45</v>
      </c>
      <c r="K87" s="14" t="str">
        <f t="shared" ca="1" si="9"/>
        <v>VENCIDAS</v>
      </c>
      <c r="L87" s="11"/>
      <c r="M87" s="83" t="str">
        <f>+VLOOKUP(B87,[1]ACTIVOS!$C$2:$AF$440,30,0)</f>
        <v xml:space="preserve">SUBGERENCIA ACUEDUCTO Y ALCANTARILLADO </v>
      </c>
      <c r="N87" s="97" t="str">
        <f>+VLOOKUP(B87,[1]ACTIVOS!$C$2:$AG$440,31,0)</f>
        <v>DIRECCION DE OPERACIONES</v>
      </c>
    </row>
    <row r="88" spans="1:14" ht="62.5" x14ac:dyDescent="0.35">
      <c r="A88" s="33">
        <v>83</v>
      </c>
      <c r="B88" s="62">
        <v>7603704</v>
      </c>
      <c r="C88" s="9">
        <v>44075</v>
      </c>
      <c r="D88" s="65" t="s">
        <v>176</v>
      </c>
      <c r="E88" s="65" t="s">
        <v>566</v>
      </c>
      <c r="F88" s="8">
        <f t="shared" ca="1" si="6"/>
        <v>3</v>
      </c>
      <c r="G88" s="9">
        <v>44075</v>
      </c>
      <c r="H88" s="64">
        <f t="shared" ca="1" si="7"/>
        <v>45170</v>
      </c>
      <c r="I88" s="8">
        <f t="shared" ca="1" si="10"/>
        <v>3</v>
      </c>
      <c r="J88" s="8">
        <f t="shared" ca="1" si="8"/>
        <v>45</v>
      </c>
      <c r="K88" s="14" t="str">
        <f t="shared" ca="1" si="9"/>
        <v>VENCIDAS</v>
      </c>
      <c r="L88" s="11"/>
      <c r="M88" s="83" t="str">
        <f>+VLOOKUP(B88,[1]ACTIVOS!$C$2:$AF$440,30,0)</f>
        <v>SUBGERENCIA OPERACIÓN DE OTROS SERVICIOS</v>
      </c>
      <c r="N88" s="97" t="str">
        <f>+VLOOKUP(B88,[1]ACTIVOS!$C$2:$AG$440,31,0)</f>
        <v>DIRECCION ACTIVIDADES COMPLEMENTARIAS Y SERVICIOS NO REGULADOS</v>
      </c>
    </row>
    <row r="89" spans="1:14" ht="63.5" x14ac:dyDescent="0.35">
      <c r="A89" s="33">
        <v>84</v>
      </c>
      <c r="B89" s="62">
        <v>26671625</v>
      </c>
      <c r="C89" s="9">
        <v>44075</v>
      </c>
      <c r="D89" s="65" t="s">
        <v>177</v>
      </c>
      <c r="E89" s="65" t="s">
        <v>539</v>
      </c>
      <c r="F89" s="8">
        <f t="shared" ca="1" si="6"/>
        <v>3</v>
      </c>
      <c r="G89" s="9">
        <v>44075</v>
      </c>
      <c r="H89" s="64">
        <f t="shared" ca="1" si="7"/>
        <v>45170</v>
      </c>
      <c r="I89" s="8">
        <f t="shared" ca="1" si="10"/>
        <v>3</v>
      </c>
      <c r="J89" s="8">
        <f t="shared" ca="1" si="8"/>
        <v>45</v>
      </c>
      <c r="K89" s="14" t="str">
        <f t="shared" ca="1" si="9"/>
        <v>VENCIDAS</v>
      </c>
      <c r="L89" s="11"/>
      <c r="M89" s="83" t="str">
        <f>+VLOOKUP(B89,[1]ACTIVOS!$C$2:$AF$440,30,0)</f>
        <v>SUBGERENCIA GESTION COMERCIAL Y SERVICIO AL CIUDADANO</v>
      </c>
      <c r="N89" s="97" t="str">
        <f>+VLOOKUP(B89,[1]ACTIVOS!$C$2:$AG$440,31,0)</f>
        <v>N-A</v>
      </c>
    </row>
    <row r="90" spans="1:14" ht="63.5" x14ac:dyDescent="0.35">
      <c r="A90" s="33">
        <v>85</v>
      </c>
      <c r="B90" s="62">
        <v>7143811</v>
      </c>
      <c r="C90" s="9">
        <v>44075</v>
      </c>
      <c r="D90" s="65" t="s">
        <v>178</v>
      </c>
      <c r="E90" s="65" t="s">
        <v>552</v>
      </c>
      <c r="F90" s="8">
        <f t="shared" ca="1" si="6"/>
        <v>3</v>
      </c>
      <c r="G90" s="9">
        <v>44075</v>
      </c>
      <c r="H90" s="64">
        <f t="shared" ca="1" si="7"/>
        <v>45170</v>
      </c>
      <c r="I90" s="8">
        <f t="shared" ca="1" si="10"/>
        <v>3</v>
      </c>
      <c r="J90" s="8">
        <f t="shared" ca="1" si="8"/>
        <v>45</v>
      </c>
      <c r="K90" s="14" t="str">
        <f t="shared" ca="1" si="9"/>
        <v>VENCIDAS</v>
      </c>
      <c r="L90" s="11"/>
      <c r="M90" s="83" t="str">
        <f>+VLOOKUP(B90,[1]ACTIVOS!$C$2:$AF$440,30,0)</f>
        <v>SUBGERENCIA GESTION COMERCIAL Y SERVICIO AL CIUDADANO</v>
      </c>
      <c r="N90" s="97" t="str">
        <f>+VLOOKUP(B90,[1]ACTIVOS!$C$2:$AG$440,31,0)</f>
        <v>N-A</v>
      </c>
    </row>
    <row r="91" spans="1:14" ht="38.5" x14ac:dyDescent="0.35">
      <c r="A91" s="33">
        <v>86</v>
      </c>
      <c r="B91" s="62">
        <v>85154054</v>
      </c>
      <c r="C91" s="9">
        <v>44075</v>
      </c>
      <c r="D91" s="65" t="s">
        <v>179</v>
      </c>
      <c r="E91" s="65" t="s">
        <v>539</v>
      </c>
      <c r="F91" s="8">
        <f t="shared" ca="1" si="6"/>
        <v>3</v>
      </c>
      <c r="G91" s="9">
        <v>44075</v>
      </c>
      <c r="H91" s="64">
        <f t="shared" ca="1" si="7"/>
        <v>45170</v>
      </c>
      <c r="I91" s="8">
        <f t="shared" ca="1" si="10"/>
        <v>3</v>
      </c>
      <c r="J91" s="8">
        <f t="shared" ca="1" si="8"/>
        <v>45</v>
      </c>
      <c r="K91" s="14" t="str">
        <f t="shared" ca="1" si="9"/>
        <v>VENCIDAS</v>
      </c>
      <c r="L91" s="11"/>
      <c r="M91" s="83" t="str">
        <f>+VLOOKUP(B91,[1]ACTIVOS!$C$2:$AF$440,30,0)</f>
        <v>SUBGERENCIA OPERACIÓN DE OTROS SERVICIOS</v>
      </c>
      <c r="N91" s="97" t="str">
        <f>+VLOOKUP(B91,[1]ACTIVOS!$C$2:$AG$440,31,0)</f>
        <v>DIRECCION ENERGIA Y ALUMBRADO PUBLICO</v>
      </c>
    </row>
    <row r="92" spans="1:14" ht="63.5" x14ac:dyDescent="0.35">
      <c r="A92" s="33">
        <v>87</v>
      </c>
      <c r="B92" s="62">
        <v>1082955577</v>
      </c>
      <c r="C92" s="9">
        <v>44075</v>
      </c>
      <c r="D92" s="65" t="s">
        <v>180</v>
      </c>
      <c r="E92" s="65" t="s">
        <v>539</v>
      </c>
      <c r="F92" s="8">
        <f t="shared" ca="1" si="6"/>
        <v>3</v>
      </c>
      <c r="G92" s="9">
        <v>44075</v>
      </c>
      <c r="H92" s="64">
        <f t="shared" ca="1" si="7"/>
        <v>45170</v>
      </c>
      <c r="I92" s="8">
        <f t="shared" ca="1" si="10"/>
        <v>3</v>
      </c>
      <c r="J92" s="8">
        <f t="shared" ca="1" si="8"/>
        <v>45</v>
      </c>
      <c r="K92" s="14" t="str">
        <f t="shared" ca="1" si="9"/>
        <v>VENCIDAS</v>
      </c>
      <c r="L92" s="11"/>
      <c r="M92" s="83" t="str">
        <f>+VLOOKUP(B92,[1]ACTIVOS!$C$2:$AF$440,30,0)</f>
        <v>OFICINA DE PLANEACION ESTRATEGICA Y GESTION REGULATORIA</v>
      </c>
      <c r="N92" s="97" t="str">
        <f>+VLOOKUP(B92,[1]ACTIVOS!$C$2:$AG$440,31,0)</f>
        <v>N-A</v>
      </c>
    </row>
    <row r="93" spans="1:14" ht="38.5" x14ac:dyDescent="0.35">
      <c r="A93" s="33">
        <v>88</v>
      </c>
      <c r="B93" s="62">
        <v>85452059</v>
      </c>
      <c r="C93" s="9">
        <v>44075</v>
      </c>
      <c r="D93" s="65" t="s">
        <v>181</v>
      </c>
      <c r="E93" s="65" t="s">
        <v>557</v>
      </c>
      <c r="F93" s="8">
        <f t="shared" ca="1" si="6"/>
        <v>3</v>
      </c>
      <c r="G93" s="9">
        <v>44075</v>
      </c>
      <c r="H93" s="64">
        <f t="shared" ca="1" si="7"/>
        <v>45170</v>
      </c>
      <c r="I93" s="8">
        <f t="shared" ca="1" si="10"/>
        <v>3</v>
      </c>
      <c r="J93" s="8">
        <f t="shared" ca="1" si="8"/>
        <v>45</v>
      </c>
      <c r="K93" s="14" t="str">
        <f t="shared" ca="1" si="9"/>
        <v>VENCIDAS</v>
      </c>
      <c r="L93" s="11"/>
      <c r="M93" s="83" t="str">
        <f>+VLOOKUP(B93,[1]ACTIVOS!$C$2:$AF$440,30,0)</f>
        <v xml:space="preserve">SUBGERENCIA ACUEDUCTO Y ALCANTARILLADO </v>
      </c>
      <c r="N93" s="97" t="str">
        <f>+VLOOKUP(B93,[1]ACTIVOS!$C$2:$AG$440,31,0)</f>
        <v>DIRECCION DE OPERACIONES</v>
      </c>
    </row>
    <row r="94" spans="1:14" ht="63.5" x14ac:dyDescent="0.35">
      <c r="A94" s="33">
        <v>89</v>
      </c>
      <c r="B94" s="62">
        <v>1007096790</v>
      </c>
      <c r="C94" s="9">
        <v>44075</v>
      </c>
      <c r="D94" s="65" t="s">
        <v>182</v>
      </c>
      <c r="E94" s="65" t="s">
        <v>552</v>
      </c>
      <c r="F94" s="8">
        <f t="shared" ca="1" si="6"/>
        <v>3</v>
      </c>
      <c r="G94" s="9">
        <v>44075</v>
      </c>
      <c r="H94" s="64">
        <f t="shared" ca="1" si="7"/>
        <v>45170</v>
      </c>
      <c r="I94" s="8">
        <f t="shared" ca="1" si="10"/>
        <v>3</v>
      </c>
      <c r="J94" s="8">
        <f t="shared" ca="1" si="8"/>
        <v>45</v>
      </c>
      <c r="K94" s="14" t="str">
        <f t="shared" ca="1" si="9"/>
        <v>VENCIDAS</v>
      </c>
      <c r="L94" s="11"/>
      <c r="M94" s="83" t="str">
        <f>+VLOOKUP(B94,[1]ACTIVOS!$C$2:$AF$440,30,0)</f>
        <v>SUBGERENCIA GESTION COMERCIAL Y SERVICIO AL CIUDADANO</v>
      </c>
      <c r="N94" s="97" t="str">
        <f>+VLOOKUP(B94,[1]ACTIVOS!$C$2:$AG$440,31,0)</f>
        <v>N-A</v>
      </c>
    </row>
    <row r="95" spans="1:14" ht="38.5" x14ac:dyDescent="0.35">
      <c r="A95" s="33">
        <v>90</v>
      </c>
      <c r="B95" s="62">
        <v>84455026</v>
      </c>
      <c r="C95" s="9">
        <v>44075</v>
      </c>
      <c r="D95" s="65" t="s">
        <v>183</v>
      </c>
      <c r="E95" s="65" t="s">
        <v>550</v>
      </c>
      <c r="F95" s="8">
        <f t="shared" ca="1" si="6"/>
        <v>3</v>
      </c>
      <c r="G95" s="9">
        <v>44075</v>
      </c>
      <c r="H95" s="64">
        <f t="shared" ca="1" si="7"/>
        <v>45170</v>
      </c>
      <c r="I95" s="8">
        <f t="shared" ca="1" si="10"/>
        <v>3</v>
      </c>
      <c r="J95" s="8">
        <f t="shared" ca="1" si="8"/>
        <v>45</v>
      </c>
      <c r="K95" s="14" t="str">
        <f t="shared" ca="1" si="9"/>
        <v>VENCIDAS</v>
      </c>
      <c r="L95" s="11"/>
      <c r="M95" s="83" t="str">
        <f>+VLOOKUP(B95,[1]ACTIVOS!$C$2:$AF$440,30,0)</f>
        <v xml:space="preserve">SUBGERENCIA ACUEDUCTO Y ALCANTARILLADO </v>
      </c>
      <c r="N95" s="97" t="str">
        <f>+VLOOKUP(B95,[1]ACTIVOS!$C$2:$AG$440,31,0)</f>
        <v>DIRECCION DE ACUEDUCTO</v>
      </c>
    </row>
    <row r="96" spans="1:14" ht="38.5" x14ac:dyDescent="0.35">
      <c r="A96" s="33">
        <v>91</v>
      </c>
      <c r="B96" s="62">
        <v>85452694</v>
      </c>
      <c r="C96" s="9">
        <v>44075</v>
      </c>
      <c r="D96" s="65" t="s">
        <v>184</v>
      </c>
      <c r="E96" s="65" t="s">
        <v>547</v>
      </c>
      <c r="F96" s="8">
        <f t="shared" ca="1" si="6"/>
        <v>3</v>
      </c>
      <c r="G96" s="9">
        <v>44075</v>
      </c>
      <c r="H96" s="64">
        <f t="shared" ca="1" si="7"/>
        <v>45170</v>
      </c>
      <c r="I96" s="8">
        <f t="shared" ca="1" si="10"/>
        <v>3</v>
      </c>
      <c r="J96" s="8">
        <f t="shared" ca="1" si="8"/>
        <v>45</v>
      </c>
      <c r="K96" s="14" t="str">
        <f t="shared" ca="1" si="9"/>
        <v>VENCIDAS</v>
      </c>
      <c r="L96" s="11"/>
      <c r="M96" s="83" t="str">
        <f>+VLOOKUP(B96,[1]ACTIVOS!$C$2:$AF$440,30,0)</f>
        <v xml:space="preserve">SUBGERENCIA ACUEDUCTO Y ALCANTARILLADO </v>
      </c>
      <c r="N96" s="97" t="str">
        <f>+VLOOKUP(B96,[1]ACTIVOS!$C$2:$AG$440,31,0)</f>
        <v>DIRECCION DE ALCANTARILLADO</v>
      </c>
    </row>
    <row r="97" spans="1:14" ht="26" x14ac:dyDescent="0.35">
      <c r="A97" s="33">
        <v>92</v>
      </c>
      <c r="B97" s="62">
        <v>1085170003</v>
      </c>
      <c r="C97" s="9">
        <v>44075</v>
      </c>
      <c r="D97" s="65" t="s">
        <v>185</v>
      </c>
      <c r="E97" s="65" t="s">
        <v>539</v>
      </c>
      <c r="F97" s="8">
        <f t="shared" ca="1" si="6"/>
        <v>3</v>
      </c>
      <c r="G97" s="9">
        <v>44075</v>
      </c>
      <c r="H97" s="64">
        <f t="shared" ca="1" si="7"/>
        <v>45170</v>
      </c>
      <c r="I97" s="8">
        <f t="shared" ca="1" si="10"/>
        <v>3</v>
      </c>
      <c r="J97" s="8">
        <f t="shared" ca="1" si="8"/>
        <v>45</v>
      </c>
      <c r="K97" s="14" t="str">
        <f t="shared" ca="1" si="9"/>
        <v>VENCIDAS</v>
      </c>
      <c r="L97" s="11"/>
      <c r="M97" s="83" t="str">
        <f>+VLOOKUP(B97,[1]ACTIVOS!$C$2:$AF$440,30,0)</f>
        <v>SUBGERENCIA CORPORATIVA</v>
      </c>
      <c r="N97" s="97" t="str">
        <f>+VLOOKUP(B97,[1]ACTIVOS!$C$2:$AG$440,31,0)</f>
        <v>DIRECCION DE CAPITAL HUMANO</v>
      </c>
    </row>
    <row r="98" spans="1:14" ht="38.5" x14ac:dyDescent="0.35">
      <c r="A98" s="33">
        <v>93</v>
      </c>
      <c r="B98" s="62">
        <v>1102229120</v>
      </c>
      <c r="C98" s="9">
        <v>44075</v>
      </c>
      <c r="D98" s="65" t="s">
        <v>186</v>
      </c>
      <c r="E98" s="65" t="s">
        <v>559</v>
      </c>
      <c r="F98" s="8">
        <f t="shared" ca="1" si="6"/>
        <v>3</v>
      </c>
      <c r="G98" s="9">
        <v>44075</v>
      </c>
      <c r="H98" s="64">
        <f t="shared" ca="1" si="7"/>
        <v>45170</v>
      </c>
      <c r="I98" s="8">
        <f t="shared" ca="1" si="10"/>
        <v>3</v>
      </c>
      <c r="J98" s="8">
        <f t="shared" ca="1" si="8"/>
        <v>45</v>
      </c>
      <c r="K98" s="14" t="str">
        <f t="shared" ca="1" si="9"/>
        <v>VENCIDAS</v>
      </c>
      <c r="L98" s="11"/>
      <c r="M98" s="83" t="str">
        <f>+VLOOKUP(B98,[1]ACTIVOS!$C$2:$AF$440,30,0)</f>
        <v xml:space="preserve">SUBGERENCIA ACUEDUCTO Y ALCANTARILLADO </v>
      </c>
      <c r="N98" s="97" t="str">
        <f>+VLOOKUP(B98,[1]ACTIVOS!$C$2:$AG$440,31,0)</f>
        <v>DIRECCION DE ACUEDUCTO</v>
      </c>
    </row>
    <row r="99" spans="1:14" ht="38.5" x14ac:dyDescent="0.35">
      <c r="A99" s="33">
        <v>94</v>
      </c>
      <c r="B99" s="62">
        <v>72236439</v>
      </c>
      <c r="C99" s="9">
        <v>44085</v>
      </c>
      <c r="D99" s="65" t="s">
        <v>187</v>
      </c>
      <c r="E99" s="65" t="s">
        <v>567</v>
      </c>
      <c r="F99" s="8">
        <f t="shared" ca="1" si="6"/>
        <v>3</v>
      </c>
      <c r="G99" s="9">
        <v>44085</v>
      </c>
      <c r="H99" s="64">
        <f t="shared" ca="1" si="7"/>
        <v>45180</v>
      </c>
      <c r="I99" s="8">
        <f t="shared" ca="1" si="10"/>
        <v>3</v>
      </c>
      <c r="J99" s="8">
        <f t="shared" ca="1" si="8"/>
        <v>45</v>
      </c>
      <c r="K99" s="14" t="str">
        <f t="shared" ca="1" si="9"/>
        <v>VENCIDAS</v>
      </c>
      <c r="L99" s="11"/>
      <c r="M99" s="83" t="str">
        <f>+VLOOKUP(B99,[1]ACTIVOS!$C$2:$AF$440,30,0)</f>
        <v xml:space="preserve">SUBGERENCIA ACUEDUCTO Y ALCANTARILLADO </v>
      </c>
      <c r="N99" s="97" t="str">
        <f>+VLOOKUP(B99,[1]ACTIVOS!$C$2:$AG$440,31,0)</f>
        <v>N-A</v>
      </c>
    </row>
    <row r="100" spans="1:14" ht="38.5" x14ac:dyDescent="0.35">
      <c r="A100" s="33">
        <v>95</v>
      </c>
      <c r="B100" s="62">
        <v>12547281</v>
      </c>
      <c r="C100" s="9">
        <v>44075</v>
      </c>
      <c r="D100" s="65" t="s">
        <v>188</v>
      </c>
      <c r="E100" s="65" t="s">
        <v>565</v>
      </c>
      <c r="F100" s="8">
        <f t="shared" ca="1" si="6"/>
        <v>3</v>
      </c>
      <c r="G100" s="9">
        <v>44075</v>
      </c>
      <c r="H100" s="64">
        <f t="shared" ca="1" si="7"/>
        <v>45170</v>
      </c>
      <c r="I100" s="8">
        <f t="shared" ca="1" si="10"/>
        <v>3</v>
      </c>
      <c r="J100" s="8">
        <f t="shared" ca="1" si="8"/>
        <v>45</v>
      </c>
      <c r="K100" s="14" t="str">
        <f t="shared" ca="1" si="9"/>
        <v>VENCIDAS</v>
      </c>
      <c r="L100" s="11"/>
      <c r="M100" s="83" t="str">
        <f>+VLOOKUP(B100,[1]ACTIVOS!$C$2:$AF$440,30,0)</f>
        <v xml:space="preserve">SUBGERENCIA ACUEDUCTO Y ALCANTARILLADO </v>
      </c>
      <c r="N100" s="97" t="str">
        <f>+VLOOKUP(B100,[1]ACTIVOS!$C$2:$AG$440,31,0)</f>
        <v>DIRECCION DE OPERACIONES</v>
      </c>
    </row>
    <row r="101" spans="1:14" ht="63.5" x14ac:dyDescent="0.35">
      <c r="A101" s="33">
        <v>96</v>
      </c>
      <c r="B101" s="62">
        <v>57292781</v>
      </c>
      <c r="C101" s="9">
        <v>44075</v>
      </c>
      <c r="D101" s="65" t="s">
        <v>189</v>
      </c>
      <c r="E101" s="65" t="s">
        <v>43</v>
      </c>
      <c r="F101" s="8">
        <f t="shared" ca="1" si="6"/>
        <v>3</v>
      </c>
      <c r="G101" s="9">
        <v>44075</v>
      </c>
      <c r="H101" s="64">
        <f t="shared" ca="1" si="7"/>
        <v>45170</v>
      </c>
      <c r="I101" s="8">
        <f t="shared" ca="1" si="10"/>
        <v>3</v>
      </c>
      <c r="J101" s="8">
        <f t="shared" ca="1" si="8"/>
        <v>45</v>
      </c>
      <c r="K101" s="14" t="str">
        <f t="shared" ca="1" si="9"/>
        <v>VENCIDAS</v>
      </c>
      <c r="L101" s="11"/>
      <c r="M101" s="83" t="str">
        <f>+VLOOKUP(B101,[1]ACTIVOS!$C$2:$AF$440,30,0)</f>
        <v>SUBGERENCIA GESTION COMERCIAL Y SERVICIO AL CIUDADANO</v>
      </c>
      <c r="N101" s="97" t="str">
        <f>+VLOOKUP(B101,[1]ACTIVOS!$C$2:$AG$440,31,0)</f>
        <v>N-A</v>
      </c>
    </row>
    <row r="102" spans="1:14" ht="63.5" x14ac:dyDescent="0.35">
      <c r="A102" s="33">
        <v>97</v>
      </c>
      <c r="B102" s="62">
        <v>19595651</v>
      </c>
      <c r="C102" s="9">
        <v>44075</v>
      </c>
      <c r="D102" s="65" t="s">
        <v>190</v>
      </c>
      <c r="E102" s="65" t="s">
        <v>43</v>
      </c>
      <c r="F102" s="8">
        <f t="shared" ca="1" si="6"/>
        <v>3</v>
      </c>
      <c r="G102" s="9">
        <v>44075</v>
      </c>
      <c r="H102" s="64">
        <f t="shared" ca="1" si="7"/>
        <v>45170</v>
      </c>
      <c r="I102" s="8">
        <f t="shared" ca="1" si="10"/>
        <v>3</v>
      </c>
      <c r="J102" s="8">
        <f t="shared" ca="1" si="8"/>
        <v>45</v>
      </c>
      <c r="K102" s="14" t="str">
        <f t="shared" ca="1" si="9"/>
        <v>VENCIDAS</v>
      </c>
      <c r="L102" s="11"/>
      <c r="M102" s="83" t="str">
        <f>+VLOOKUP(B102,[1]ACTIVOS!$C$2:$AF$440,30,0)</f>
        <v>SUBGERENCIA GESTION COMERCIAL Y SERVICIO AL CIUDADANO</v>
      </c>
      <c r="N102" s="97" t="str">
        <f>+VLOOKUP(B102,[1]ACTIVOS!$C$2:$AG$440,31,0)</f>
        <v>N-A</v>
      </c>
    </row>
    <row r="103" spans="1:14" ht="63.5" x14ac:dyDescent="0.35">
      <c r="A103" s="33">
        <v>98</v>
      </c>
      <c r="B103" s="62">
        <v>7597276</v>
      </c>
      <c r="C103" s="9">
        <v>44075</v>
      </c>
      <c r="D103" s="65" t="s">
        <v>191</v>
      </c>
      <c r="E103" s="65" t="s">
        <v>568</v>
      </c>
      <c r="F103" s="8">
        <f t="shared" ca="1" si="6"/>
        <v>3</v>
      </c>
      <c r="G103" s="9">
        <v>44075</v>
      </c>
      <c r="H103" s="64">
        <f t="shared" ca="1" si="7"/>
        <v>45170</v>
      </c>
      <c r="I103" s="8">
        <f t="shared" ca="1" si="10"/>
        <v>3</v>
      </c>
      <c r="J103" s="8">
        <f t="shared" ca="1" si="8"/>
        <v>45</v>
      </c>
      <c r="K103" s="14" t="str">
        <f t="shared" ca="1" si="9"/>
        <v>VENCIDAS</v>
      </c>
      <c r="L103" s="11"/>
      <c r="M103" s="83" t="str">
        <f>+VLOOKUP(B103,[1]ACTIVOS!$C$2:$AF$440,30,0)</f>
        <v>SUBGERENCIA GESTION COMERCIAL Y SERVICIO AL CIUDADANO</v>
      </c>
      <c r="N103" s="97" t="str">
        <f>+VLOOKUP(B103,[1]ACTIVOS!$C$2:$AG$440,31,0)</f>
        <v>N-A</v>
      </c>
    </row>
    <row r="104" spans="1:14" ht="38.5" x14ac:dyDescent="0.35">
      <c r="A104" s="33">
        <v>99</v>
      </c>
      <c r="B104" s="62">
        <v>85451377</v>
      </c>
      <c r="C104" s="9">
        <v>44075</v>
      </c>
      <c r="D104" s="65" t="s">
        <v>192</v>
      </c>
      <c r="E104" s="65" t="s">
        <v>569</v>
      </c>
      <c r="F104" s="8">
        <f t="shared" ca="1" si="6"/>
        <v>3</v>
      </c>
      <c r="G104" s="9">
        <v>44075</v>
      </c>
      <c r="H104" s="64">
        <f t="shared" ca="1" si="7"/>
        <v>45170</v>
      </c>
      <c r="I104" s="8">
        <f t="shared" ca="1" si="10"/>
        <v>3</v>
      </c>
      <c r="J104" s="8">
        <f t="shared" ca="1" si="8"/>
        <v>45</v>
      </c>
      <c r="K104" s="14" t="str">
        <f t="shared" ca="1" si="9"/>
        <v>VENCIDAS</v>
      </c>
      <c r="L104" s="11"/>
      <c r="M104" s="83" t="str">
        <f>+VLOOKUP(B104,[1]ACTIVOS!$C$2:$AF$440,30,0)</f>
        <v>SUBGERENCIA OPERACIÓN DE OTROS SERVICIOS</v>
      </c>
      <c r="N104" s="97" t="str">
        <f>+VLOOKUP(B104,[1]ACTIVOS!$C$2:$AG$440,31,0)</f>
        <v>DIRECCION DE ASEO Y APROVECHAMIENTO</v>
      </c>
    </row>
    <row r="105" spans="1:14" ht="38.5" x14ac:dyDescent="0.35">
      <c r="A105" s="33">
        <v>100</v>
      </c>
      <c r="B105" s="62">
        <v>57463973</v>
      </c>
      <c r="C105" s="9">
        <v>44075</v>
      </c>
      <c r="D105" s="65" t="s">
        <v>193</v>
      </c>
      <c r="E105" s="65" t="s">
        <v>556</v>
      </c>
      <c r="F105" s="8">
        <f t="shared" ca="1" si="6"/>
        <v>3</v>
      </c>
      <c r="G105" s="9">
        <v>44075</v>
      </c>
      <c r="H105" s="64">
        <f t="shared" ca="1" si="7"/>
        <v>45170</v>
      </c>
      <c r="I105" s="8">
        <f t="shared" ca="1" si="10"/>
        <v>3</v>
      </c>
      <c r="J105" s="8">
        <f t="shared" ca="1" si="8"/>
        <v>45</v>
      </c>
      <c r="K105" s="14" t="str">
        <f t="shared" ca="1" si="9"/>
        <v>VENCIDAS</v>
      </c>
      <c r="L105" s="11"/>
      <c r="M105" s="83" t="str">
        <f>+VLOOKUP(B105,[1]ACTIVOS!$C$2:$AF$440,30,0)</f>
        <v xml:space="preserve">SUBGERENCIA ACUEDUCTO Y ALCANTARILLADO </v>
      </c>
      <c r="N105" s="97" t="str">
        <f>+VLOOKUP(B105,[1]ACTIVOS!$C$2:$AG$440,31,0)</f>
        <v>DIRECCION DE OPERACIONES</v>
      </c>
    </row>
    <row r="106" spans="1:14" ht="63.5" x14ac:dyDescent="0.35">
      <c r="A106" s="33">
        <v>101</v>
      </c>
      <c r="B106" s="62">
        <v>12553990</v>
      </c>
      <c r="C106" s="9">
        <v>44075</v>
      </c>
      <c r="D106" s="65" t="s">
        <v>194</v>
      </c>
      <c r="E106" s="65" t="s">
        <v>552</v>
      </c>
      <c r="F106" s="8">
        <f t="shared" ca="1" si="6"/>
        <v>3</v>
      </c>
      <c r="G106" s="9">
        <v>44075</v>
      </c>
      <c r="H106" s="64">
        <f t="shared" ca="1" si="7"/>
        <v>45170</v>
      </c>
      <c r="I106" s="8">
        <f t="shared" ca="1" si="10"/>
        <v>3</v>
      </c>
      <c r="J106" s="8">
        <f t="shared" ca="1" si="8"/>
        <v>45</v>
      </c>
      <c r="K106" s="14" t="str">
        <f t="shared" ca="1" si="9"/>
        <v>VENCIDAS</v>
      </c>
      <c r="L106" s="11"/>
      <c r="M106" s="83" t="str">
        <f>+VLOOKUP(B106,[1]ACTIVOS!$C$2:$AF$440,30,0)</f>
        <v>SUBGERENCIA GESTION COMERCIAL Y SERVICIO AL CIUDADANO</v>
      </c>
      <c r="N106" s="97" t="str">
        <f>+VLOOKUP(B106,[1]ACTIVOS!$C$2:$AG$440,31,0)</f>
        <v>N-A</v>
      </c>
    </row>
    <row r="107" spans="1:14" ht="63.5" x14ac:dyDescent="0.35">
      <c r="A107" s="33">
        <v>102</v>
      </c>
      <c r="B107" s="62">
        <v>1082982165</v>
      </c>
      <c r="C107" s="9">
        <v>44075</v>
      </c>
      <c r="D107" s="65" t="s">
        <v>195</v>
      </c>
      <c r="E107" s="65" t="s">
        <v>554</v>
      </c>
      <c r="F107" s="8">
        <f t="shared" ca="1" si="6"/>
        <v>3</v>
      </c>
      <c r="G107" s="9">
        <v>44075</v>
      </c>
      <c r="H107" s="64">
        <f t="shared" ca="1" si="7"/>
        <v>45170</v>
      </c>
      <c r="I107" s="8">
        <f t="shared" ca="1" si="10"/>
        <v>3</v>
      </c>
      <c r="J107" s="8">
        <f t="shared" ca="1" si="8"/>
        <v>45</v>
      </c>
      <c r="K107" s="14" t="str">
        <f t="shared" ca="1" si="9"/>
        <v>VENCIDAS</v>
      </c>
      <c r="L107" s="11"/>
      <c r="M107" s="83" t="str">
        <f>+VLOOKUP(B107,[1]ACTIVOS!$C$2:$AF$440,30,0)</f>
        <v>SUBGERENCIA GESTION COMERCIAL Y SERVICIO AL CIUDADANO</v>
      </c>
      <c r="N107" s="97" t="str">
        <f>+VLOOKUP(B107,[1]ACTIVOS!$C$2:$AG$440,31,0)</f>
        <v>N-A</v>
      </c>
    </row>
    <row r="108" spans="1:14" ht="63.5" x14ac:dyDescent="0.35">
      <c r="A108" s="33">
        <v>103</v>
      </c>
      <c r="B108" s="62">
        <v>85472239</v>
      </c>
      <c r="C108" s="9">
        <v>44075</v>
      </c>
      <c r="D108" s="65" t="s">
        <v>196</v>
      </c>
      <c r="E108" s="65" t="s">
        <v>554</v>
      </c>
      <c r="F108" s="8">
        <f t="shared" ca="1" si="6"/>
        <v>3</v>
      </c>
      <c r="G108" s="9">
        <v>44075</v>
      </c>
      <c r="H108" s="64">
        <f t="shared" ca="1" si="7"/>
        <v>45170</v>
      </c>
      <c r="I108" s="8">
        <f t="shared" ca="1" si="10"/>
        <v>3</v>
      </c>
      <c r="J108" s="8">
        <f t="shared" ca="1" si="8"/>
        <v>45</v>
      </c>
      <c r="K108" s="14" t="str">
        <f t="shared" ca="1" si="9"/>
        <v>VENCIDAS</v>
      </c>
      <c r="L108" s="11"/>
      <c r="M108" s="83" t="str">
        <f>+VLOOKUP(B108,[1]ACTIVOS!$C$2:$AF$440,30,0)</f>
        <v>SUBGERENCIA GESTION COMERCIAL Y SERVICIO AL CIUDADANO</v>
      </c>
      <c r="N108" s="97" t="str">
        <f>+VLOOKUP(B108,[1]ACTIVOS!$C$2:$AG$440,31,0)</f>
        <v>N-A</v>
      </c>
    </row>
    <row r="109" spans="1:14" ht="38.5" x14ac:dyDescent="0.35">
      <c r="A109" s="33">
        <v>104</v>
      </c>
      <c r="B109" s="62">
        <v>1082959075</v>
      </c>
      <c r="C109" s="9">
        <v>44075</v>
      </c>
      <c r="D109" s="65" t="s">
        <v>197</v>
      </c>
      <c r="E109" s="65" t="s">
        <v>535</v>
      </c>
      <c r="F109" s="8">
        <f t="shared" ca="1" si="6"/>
        <v>3</v>
      </c>
      <c r="G109" s="9">
        <v>44075</v>
      </c>
      <c r="H109" s="64">
        <f t="shared" ca="1" si="7"/>
        <v>45170</v>
      </c>
      <c r="I109" s="8">
        <f t="shared" ca="1" si="10"/>
        <v>3</v>
      </c>
      <c r="J109" s="8">
        <f t="shared" ca="1" si="8"/>
        <v>45</v>
      </c>
      <c r="K109" s="14" t="str">
        <f t="shared" ca="1" si="9"/>
        <v>VENCIDAS</v>
      </c>
      <c r="L109" s="11"/>
      <c r="M109" s="83" t="str">
        <f>+VLOOKUP(B109,[1]ACTIVOS!$C$2:$AF$440,30,0)</f>
        <v>SUBGERENCIA OPERACIÓN DE OTROS SERVICIOS</v>
      </c>
      <c r="N109" s="97" t="str">
        <f>+VLOOKUP(B109,[1]ACTIVOS!$C$2:$AG$440,31,0)</f>
        <v>N-A</v>
      </c>
    </row>
    <row r="110" spans="1:14" ht="38.5" x14ac:dyDescent="0.35">
      <c r="A110" s="33">
        <v>105</v>
      </c>
      <c r="B110" s="62">
        <v>1082936636</v>
      </c>
      <c r="C110" s="9">
        <v>44075</v>
      </c>
      <c r="D110" s="65" t="s">
        <v>198</v>
      </c>
      <c r="E110" s="65" t="s">
        <v>559</v>
      </c>
      <c r="F110" s="8">
        <f t="shared" ca="1" si="6"/>
        <v>3</v>
      </c>
      <c r="G110" s="9">
        <v>44075</v>
      </c>
      <c r="H110" s="64">
        <f t="shared" ca="1" si="7"/>
        <v>45170</v>
      </c>
      <c r="I110" s="8">
        <f t="shared" ca="1" si="10"/>
        <v>3</v>
      </c>
      <c r="J110" s="8">
        <f t="shared" ca="1" si="8"/>
        <v>45</v>
      </c>
      <c r="K110" s="14" t="str">
        <f t="shared" ca="1" si="9"/>
        <v>VENCIDAS</v>
      </c>
      <c r="L110" s="11"/>
      <c r="M110" s="83" t="str">
        <f>+VLOOKUP(B110,[1]ACTIVOS!$C$2:$AF$440,30,0)</f>
        <v xml:space="preserve">SUBGERENCIA ACUEDUCTO Y ALCANTARILLADO </v>
      </c>
      <c r="N110" s="97" t="str">
        <f>+VLOOKUP(B110,[1]ACTIVOS!$C$2:$AG$440,31,0)</f>
        <v>DIRECCION DE OPERACIONES</v>
      </c>
    </row>
    <row r="111" spans="1:14" ht="63.5" x14ac:dyDescent="0.35">
      <c r="A111" s="33">
        <v>106</v>
      </c>
      <c r="B111" s="62">
        <v>85476914</v>
      </c>
      <c r="C111" s="9">
        <v>44075</v>
      </c>
      <c r="D111" s="65" t="s">
        <v>199</v>
      </c>
      <c r="E111" s="65" t="s">
        <v>552</v>
      </c>
      <c r="F111" s="8">
        <f t="shared" ca="1" si="6"/>
        <v>3</v>
      </c>
      <c r="G111" s="9">
        <v>44075</v>
      </c>
      <c r="H111" s="64">
        <f t="shared" ca="1" si="7"/>
        <v>45170</v>
      </c>
      <c r="I111" s="8">
        <f t="shared" ca="1" si="10"/>
        <v>3</v>
      </c>
      <c r="J111" s="8">
        <f t="shared" ca="1" si="8"/>
        <v>45</v>
      </c>
      <c r="K111" s="14" t="str">
        <f t="shared" ca="1" si="9"/>
        <v>VENCIDAS</v>
      </c>
      <c r="L111" s="11"/>
      <c r="M111" s="83" t="str">
        <f>+VLOOKUP(B111,[1]ACTIVOS!$C$2:$AF$440,30,0)</f>
        <v>SUBGERENCIA GESTION COMERCIAL Y SERVICIO AL CIUDADANO</v>
      </c>
      <c r="N111" s="97" t="str">
        <f>+VLOOKUP(B111,[1]ACTIVOS!$C$2:$AG$440,31,0)</f>
        <v>N-A</v>
      </c>
    </row>
    <row r="112" spans="1:14" ht="63.5" x14ac:dyDescent="0.35">
      <c r="A112" s="33">
        <v>107</v>
      </c>
      <c r="B112" s="62">
        <v>36667460</v>
      </c>
      <c r="C112" s="9">
        <v>44075</v>
      </c>
      <c r="D112" s="65" t="s">
        <v>200</v>
      </c>
      <c r="E112" s="65" t="s">
        <v>43</v>
      </c>
      <c r="F112" s="8">
        <f t="shared" ca="1" si="6"/>
        <v>3</v>
      </c>
      <c r="G112" s="9">
        <v>44075</v>
      </c>
      <c r="H112" s="64">
        <f t="shared" ca="1" si="7"/>
        <v>45170</v>
      </c>
      <c r="I112" s="8">
        <f t="shared" ca="1" si="10"/>
        <v>3</v>
      </c>
      <c r="J112" s="8">
        <f t="shared" ca="1" si="8"/>
        <v>45</v>
      </c>
      <c r="K112" s="14" t="str">
        <f t="shared" ca="1" si="9"/>
        <v>VENCIDAS</v>
      </c>
      <c r="L112" s="11"/>
      <c r="M112" s="83" t="str">
        <f>+VLOOKUP(B112,[1]ACTIVOS!$C$2:$AF$440,30,0)</f>
        <v>SUBGERENCIA GESTION COMERCIAL Y SERVICIO AL CIUDADANO</v>
      </c>
      <c r="N112" s="97" t="str">
        <f>+VLOOKUP(B112,[1]ACTIVOS!$C$2:$AG$440,31,0)</f>
        <v>N-A</v>
      </c>
    </row>
    <row r="113" spans="1:14" ht="38.5" x14ac:dyDescent="0.35">
      <c r="A113" s="33">
        <v>108</v>
      </c>
      <c r="B113" s="62">
        <v>85464659</v>
      </c>
      <c r="C113" s="9">
        <v>44075</v>
      </c>
      <c r="D113" s="65" t="s">
        <v>201</v>
      </c>
      <c r="E113" s="65" t="s">
        <v>564</v>
      </c>
      <c r="F113" s="8">
        <f t="shared" ca="1" si="6"/>
        <v>3</v>
      </c>
      <c r="G113" s="9">
        <v>44075</v>
      </c>
      <c r="H113" s="64">
        <f t="shared" ca="1" si="7"/>
        <v>45170</v>
      </c>
      <c r="I113" s="8">
        <f t="shared" ca="1" si="10"/>
        <v>3</v>
      </c>
      <c r="J113" s="8">
        <f t="shared" ca="1" si="8"/>
        <v>45</v>
      </c>
      <c r="K113" s="14" t="str">
        <f t="shared" ca="1" si="9"/>
        <v>VENCIDAS</v>
      </c>
      <c r="L113" s="11"/>
      <c r="M113" s="83" t="str">
        <f>+VLOOKUP(B113,[1]ACTIVOS!$C$2:$AF$440,30,0)</f>
        <v xml:space="preserve">SUBGERENCIA ACUEDUCTO Y ALCANTARILLADO </v>
      </c>
      <c r="N113" s="97" t="str">
        <f>+VLOOKUP(B113,[1]ACTIVOS!$C$2:$AG$440,31,0)</f>
        <v>DIRECCION DE ALCANTARILLADO</v>
      </c>
    </row>
    <row r="114" spans="1:14" ht="38.5" x14ac:dyDescent="0.35">
      <c r="A114" s="33">
        <v>109</v>
      </c>
      <c r="B114" s="62">
        <v>52798420</v>
      </c>
      <c r="C114" s="9">
        <v>44075</v>
      </c>
      <c r="D114" s="65" t="s">
        <v>202</v>
      </c>
      <c r="E114" s="65" t="s">
        <v>539</v>
      </c>
      <c r="F114" s="8">
        <f t="shared" ca="1" si="6"/>
        <v>3</v>
      </c>
      <c r="G114" s="9">
        <v>44075</v>
      </c>
      <c r="H114" s="64">
        <f t="shared" ca="1" si="7"/>
        <v>45170</v>
      </c>
      <c r="I114" s="8">
        <f t="shared" ca="1" si="10"/>
        <v>3</v>
      </c>
      <c r="J114" s="8">
        <f t="shared" ca="1" si="8"/>
        <v>45</v>
      </c>
      <c r="K114" s="14" t="str">
        <f t="shared" ca="1" si="9"/>
        <v>VENCIDAS</v>
      </c>
      <c r="L114" s="11"/>
      <c r="M114" s="83" t="str">
        <f>+VLOOKUP(B114,[1]ACTIVOS!$C$2:$AF$440,30,0)</f>
        <v xml:space="preserve">SUBGERENCIA ACUEDUCTO Y ALCANTARILLADO </v>
      </c>
      <c r="N114" s="97" t="str">
        <f>+VLOOKUP(B114,[1]ACTIVOS!$C$2:$AG$440,31,0)</f>
        <v>N-A</v>
      </c>
    </row>
    <row r="115" spans="1:14" ht="63.5" x14ac:dyDescent="0.35">
      <c r="A115" s="33">
        <v>110</v>
      </c>
      <c r="B115" s="62">
        <v>1004352856</v>
      </c>
      <c r="C115" s="9">
        <v>44075</v>
      </c>
      <c r="D115" s="65" t="s">
        <v>203</v>
      </c>
      <c r="E115" s="65" t="s">
        <v>554</v>
      </c>
      <c r="F115" s="8">
        <f t="shared" ca="1" si="6"/>
        <v>3</v>
      </c>
      <c r="G115" s="9">
        <v>44075</v>
      </c>
      <c r="H115" s="64">
        <f t="shared" ca="1" si="7"/>
        <v>45170</v>
      </c>
      <c r="I115" s="8">
        <f t="shared" ca="1" si="10"/>
        <v>3</v>
      </c>
      <c r="J115" s="8">
        <f t="shared" ca="1" si="8"/>
        <v>45</v>
      </c>
      <c r="K115" s="14" t="str">
        <f t="shared" ca="1" si="9"/>
        <v>VENCIDAS</v>
      </c>
      <c r="L115" s="11"/>
      <c r="M115" s="83" t="str">
        <f>+VLOOKUP(B115,[1]ACTIVOS!$C$2:$AF$440,30,0)</f>
        <v>SUBGERENCIA GESTION COMERCIAL Y SERVICIO AL CIUDADANO</v>
      </c>
      <c r="N115" s="97" t="str">
        <f>+VLOOKUP(B115,[1]ACTIVOS!$C$2:$AG$440,31,0)</f>
        <v>N-A</v>
      </c>
    </row>
    <row r="116" spans="1:14" ht="26" x14ac:dyDescent="0.35">
      <c r="A116" s="33">
        <v>111</v>
      </c>
      <c r="B116" s="62">
        <v>57461368</v>
      </c>
      <c r="C116" s="9">
        <v>44075</v>
      </c>
      <c r="D116" s="65" t="s">
        <v>204</v>
      </c>
      <c r="E116" s="65" t="s">
        <v>538</v>
      </c>
      <c r="F116" s="8">
        <f t="shared" ca="1" si="6"/>
        <v>3</v>
      </c>
      <c r="G116" s="9">
        <v>44075</v>
      </c>
      <c r="H116" s="64">
        <f t="shared" ca="1" si="7"/>
        <v>45170</v>
      </c>
      <c r="I116" s="8">
        <f t="shared" ca="1" si="10"/>
        <v>3</v>
      </c>
      <c r="J116" s="8">
        <f t="shared" ca="1" si="8"/>
        <v>45</v>
      </c>
      <c r="K116" s="14" t="str">
        <f t="shared" ca="1" si="9"/>
        <v>VENCIDAS</v>
      </c>
      <c r="L116" s="11"/>
      <c r="M116" s="83" t="str">
        <f>+VLOOKUP(B116,[1]ACTIVOS!$C$2:$AF$440,30,0)</f>
        <v>SECRETARIA GENERAL</v>
      </c>
      <c r="N116" s="97" t="str">
        <f>+VLOOKUP(B116,[1]ACTIVOS!$C$2:$AG$440,31,0)</f>
        <v>N-A</v>
      </c>
    </row>
    <row r="117" spans="1:14" ht="26" x14ac:dyDescent="0.35">
      <c r="A117" s="33">
        <v>112</v>
      </c>
      <c r="B117" s="62">
        <v>1082952682</v>
      </c>
      <c r="C117" s="9">
        <v>44075</v>
      </c>
      <c r="D117" s="65" t="s">
        <v>205</v>
      </c>
      <c r="E117" s="65" t="s">
        <v>43</v>
      </c>
      <c r="F117" s="8">
        <f t="shared" ca="1" si="6"/>
        <v>3</v>
      </c>
      <c r="G117" s="9">
        <v>44075</v>
      </c>
      <c r="H117" s="64">
        <f t="shared" ca="1" si="7"/>
        <v>45170</v>
      </c>
      <c r="I117" s="8">
        <f t="shared" ca="1" si="10"/>
        <v>3</v>
      </c>
      <c r="J117" s="8">
        <f t="shared" ca="1" si="8"/>
        <v>45</v>
      </c>
      <c r="K117" s="14" t="str">
        <f t="shared" ca="1" si="9"/>
        <v>VENCIDAS</v>
      </c>
      <c r="L117" s="11"/>
      <c r="M117" s="83" t="str">
        <f>+VLOOKUP(B117,[1]ACTIVOS!$C$2:$AF$440,30,0)</f>
        <v>SECRETARIA GENERAL</v>
      </c>
      <c r="N117" s="97" t="str">
        <f>+VLOOKUP(B117,[1]ACTIVOS!$C$2:$AG$440,31,0)</f>
        <v>N-A</v>
      </c>
    </row>
    <row r="118" spans="1:14" ht="37.5" x14ac:dyDescent="0.35">
      <c r="A118" s="33">
        <v>113</v>
      </c>
      <c r="B118" s="62">
        <v>1082844925</v>
      </c>
      <c r="C118" s="9">
        <v>44075</v>
      </c>
      <c r="D118" s="65" t="s">
        <v>206</v>
      </c>
      <c r="E118" s="65" t="s">
        <v>538</v>
      </c>
      <c r="F118" s="8">
        <f t="shared" ca="1" si="6"/>
        <v>3</v>
      </c>
      <c r="G118" s="9">
        <v>44075</v>
      </c>
      <c r="H118" s="64">
        <f t="shared" ca="1" si="7"/>
        <v>45170</v>
      </c>
      <c r="I118" s="8">
        <f t="shared" ca="1" si="10"/>
        <v>3</v>
      </c>
      <c r="J118" s="8">
        <f t="shared" ca="1" si="8"/>
        <v>45</v>
      </c>
      <c r="K118" s="14" t="str">
        <f t="shared" ca="1" si="9"/>
        <v>VENCIDAS</v>
      </c>
      <c r="L118" s="11"/>
      <c r="M118" s="83" t="str">
        <f>+VLOOKUP(B118,[1]ACTIVOS!$C$2:$AF$440,30,0)</f>
        <v>SUBGERENCIA CORPORATIVA</v>
      </c>
      <c r="N118" s="97" t="str">
        <f>+VLOOKUP(B118,[1]ACTIVOS!$C$2:$AG$440,31,0)</f>
        <v>DIRECCIÓN ADMINISTRATIVA Y FINANCIERA</v>
      </c>
    </row>
    <row r="119" spans="1:14" ht="63.5" x14ac:dyDescent="0.35">
      <c r="A119" s="33">
        <v>114</v>
      </c>
      <c r="B119" s="62">
        <v>1082954851</v>
      </c>
      <c r="C119" s="9">
        <v>44075</v>
      </c>
      <c r="D119" s="65" t="s">
        <v>207</v>
      </c>
      <c r="E119" s="65" t="s">
        <v>570</v>
      </c>
      <c r="F119" s="8">
        <f t="shared" ca="1" si="6"/>
        <v>3</v>
      </c>
      <c r="G119" s="9">
        <v>44075</v>
      </c>
      <c r="H119" s="64">
        <f t="shared" ca="1" si="7"/>
        <v>45170</v>
      </c>
      <c r="I119" s="8">
        <f t="shared" ca="1" si="10"/>
        <v>3</v>
      </c>
      <c r="J119" s="8">
        <f t="shared" ca="1" si="8"/>
        <v>45</v>
      </c>
      <c r="K119" s="14" t="str">
        <f t="shared" ca="1" si="9"/>
        <v>VENCIDAS</v>
      </c>
      <c r="L119" s="11"/>
      <c r="M119" s="83" t="str">
        <f>+VLOOKUP(B119,[1]ACTIVOS!$C$2:$AF$440,30,0)</f>
        <v>SUBGERENCIA GESTION COMERCIAL Y SERVICIO AL CIUDADANO</v>
      </c>
      <c r="N119" s="97" t="str">
        <f>+VLOOKUP(B119,[1]ACTIVOS!$C$2:$AG$440,31,0)</f>
        <v>N-A</v>
      </c>
    </row>
    <row r="120" spans="1:14" ht="38.5" x14ac:dyDescent="0.35">
      <c r="A120" s="33">
        <v>115</v>
      </c>
      <c r="B120" s="62">
        <v>1083000693</v>
      </c>
      <c r="C120" s="9">
        <v>44075</v>
      </c>
      <c r="D120" s="65" t="s">
        <v>208</v>
      </c>
      <c r="E120" s="65" t="s">
        <v>539</v>
      </c>
      <c r="F120" s="8">
        <f t="shared" ca="1" si="6"/>
        <v>3</v>
      </c>
      <c r="G120" s="9">
        <v>44075</v>
      </c>
      <c r="H120" s="64">
        <f t="shared" ca="1" si="7"/>
        <v>45170</v>
      </c>
      <c r="I120" s="8">
        <f t="shared" ca="1" si="10"/>
        <v>3</v>
      </c>
      <c r="J120" s="8">
        <f t="shared" ca="1" si="8"/>
        <v>45</v>
      </c>
      <c r="K120" s="14" t="str">
        <f t="shared" ca="1" si="9"/>
        <v>VENCIDAS</v>
      </c>
      <c r="L120" s="11"/>
      <c r="M120" s="83" t="str">
        <f>+VLOOKUP(B120,[1]ACTIVOS!$C$2:$AF$440,30,0)</f>
        <v xml:space="preserve">SUBGERENCIA ACUEDUCTO Y ALCANTARILLADO </v>
      </c>
      <c r="N120" s="97" t="str">
        <f>+VLOOKUP(B120,[1]ACTIVOS!$C$2:$AG$440,31,0)</f>
        <v>N-A</v>
      </c>
    </row>
    <row r="121" spans="1:14" ht="38.5" x14ac:dyDescent="0.35">
      <c r="A121" s="33">
        <v>116</v>
      </c>
      <c r="B121" s="62">
        <v>7141042</v>
      </c>
      <c r="C121" s="9">
        <v>44075</v>
      </c>
      <c r="D121" s="65" t="s">
        <v>209</v>
      </c>
      <c r="E121" s="65" t="s">
        <v>559</v>
      </c>
      <c r="F121" s="8">
        <f t="shared" ca="1" si="6"/>
        <v>3</v>
      </c>
      <c r="G121" s="9">
        <v>44075</v>
      </c>
      <c r="H121" s="64">
        <f t="shared" ca="1" si="7"/>
        <v>45170</v>
      </c>
      <c r="I121" s="8">
        <f t="shared" ca="1" si="10"/>
        <v>3</v>
      </c>
      <c r="J121" s="8">
        <f t="shared" ca="1" si="8"/>
        <v>45</v>
      </c>
      <c r="K121" s="14" t="str">
        <f t="shared" ca="1" si="9"/>
        <v>VENCIDAS</v>
      </c>
      <c r="L121" s="11"/>
      <c r="M121" s="83" t="str">
        <f>+VLOOKUP(B121,[1]ACTIVOS!$C$2:$AF$440,30,0)</f>
        <v xml:space="preserve">SUBGERENCIA ACUEDUCTO Y ALCANTARILLADO </v>
      </c>
      <c r="N121" s="97" t="str">
        <f>+VLOOKUP(B121,[1]ACTIVOS!$C$2:$AG$440,31,0)</f>
        <v>DIRECCION DE ACUEDUCTO</v>
      </c>
    </row>
    <row r="122" spans="1:14" ht="38.5" x14ac:dyDescent="0.35">
      <c r="A122" s="33">
        <v>117</v>
      </c>
      <c r="B122" s="62">
        <v>19616280</v>
      </c>
      <c r="C122" s="9">
        <v>44075</v>
      </c>
      <c r="D122" s="65" t="s">
        <v>210</v>
      </c>
      <c r="E122" s="65" t="s">
        <v>555</v>
      </c>
      <c r="F122" s="8">
        <f t="shared" ca="1" si="6"/>
        <v>3</v>
      </c>
      <c r="G122" s="9">
        <v>44075</v>
      </c>
      <c r="H122" s="64">
        <f t="shared" ca="1" si="7"/>
        <v>45170</v>
      </c>
      <c r="I122" s="8">
        <f t="shared" ca="1" si="10"/>
        <v>3</v>
      </c>
      <c r="J122" s="8">
        <f t="shared" ca="1" si="8"/>
        <v>45</v>
      </c>
      <c r="K122" s="14" t="str">
        <f t="shared" ca="1" si="9"/>
        <v>VENCIDAS</v>
      </c>
      <c r="L122" s="11"/>
      <c r="M122" s="83" t="str">
        <f>+VLOOKUP(B122,[1]ACTIVOS!$C$2:$AF$440,30,0)</f>
        <v xml:space="preserve">SUBGERENCIA ACUEDUCTO Y ALCANTARILLADO </v>
      </c>
      <c r="N122" s="97" t="str">
        <f>+VLOOKUP(B122,[1]ACTIVOS!$C$2:$AG$440,31,0)</f>
        <v>DIRECCION DE OPERACIONES</v>
      </c>
    </row>
    <row r="123" spans="1:14" ht="38.5" x14ac:dyDescent="0.35">
      <c r="A123" s="33">
        <v>118</v>
      </c>
      <c r="B123" s="62">
        <v>85468267</v>
      </c>
      <c r="C123" s="9">
        <v>44075</v>
      </c>
      <c r="D123" s="65" t="s">
        <v>211</v>
      </c>
      <c r="E123" s="65" t="s">
        <v>571</v>
      </c>
      <c r="F123" s="8">
        <f t="shared" ca="1" si="6"/>
        <v>3</v>
      </c>
      <c r="G123" s="9">
        <v>44075</v>
      </c>
      <c r="H123" s="64">
        <f t="shared" ca="1" si="7"/>
        <v>45170</v>
      </c>
      <c r="I123" s="8">
        <f t="shared" ca="1" si="10"/>
        <v>3</v>
      </c>
      <c r="J123" s="8">
        <f t="shared" ca="1" si="8"/>
        <v>45</v>
      </c>
      <c r="K123" s="14" t="str">
        <f t="shared" ca="1" si="9"/>
        <v>VENCIDAS</v>
      </c>
      <c r="L123" s="11"/>
      <c r="M123" s="83" t="str">
        <f>+VLOOKUP(B123,[1]ACTIVOS!$C$2:$AF$440,30,0)</f>
        <v xml:space="preserve">SUBGERENCIA ACUEDUCTO Y ALCANTARILLADO </v>
      </c>
      <c r="N123" s="97" t="str">
        <f>+VLOOKUP(B123,[1]ACTIVOS!$C$2:$AG$440,31,0)</f>
        <v>DIRECCION DE OPERACIONES</v>
      </c>
    </row>
    <row r="124" spans="1:14" ht="62.5" x14ac:dyDescent="0.35">
      <c r="A124" s="33">
        <v>119</v>
      </c>
      <c r="B124" s="62">
        <v>85465343</v>
      </c>
      <c r="C124" s="9">
        <v>44075</v>
      </c>
      <c r="D124" s="65" t="s">
        <v>212</v>
      </c>
      <c r="E124" s="65" t="s">
        <v>67</v>
      </c>
      <c r="F124" s="8">
        <f t="shared" ca="1" si="6"/>
        <v>3</v>
      </c>
      <c r="G124" s="9">
        <v>44075</v>
      </c>
      <c r="H124" s="64">
        <f t="shared" ca="1" si="7"/>
        <v>45170</v>
      </c>
      <c r="I124" s="8">
        <f t="shared" ca="1" si="10"/>
        <v>3</v>
      </c>
      <c r="J124" s="8">
        <f t="shared" ca="1" si="8"/>
        <v>45</v>
      </c>
      <c r="K124" s="14" t="str">
        <f t="shared" ca="1" si="9"/>
        <v>VENCIDAS</v>
      </c>
      <c r="L124" s="11"/>
      <c r="M124" s="83" t="str">
        <f>+VLOOKUP(B124,[1]ACTIVOS!$C$2:$AF$440,30,0)</f>
        <v>SUBGERENCIA OPERACIÓN DE OTROS SERVICIOS</v>
      </c>
      <c r="N124" s="97" t="str">
        <f>+VLOOKUP(B124,[1]ACTIVOS!$C$2:$AG$440,31,0)</f>
        <v>DIRECCION ACTIVIDADES COMPLEMENTARIAS Y SERVICIOS NO REGULADOS</v>
      </c>
    </row>
    <row r="125" spans="1:14" ht="38.5" x14ac:dyDescent="0.35">
      <c r="A125" s="33">
        <v>120</v>
      </c>
      <c r="B125" s="62">
        <v>85448202</v>
      </c>
      <c r="C125" s="9">
        <v>44075</v>
      </c>
      <c r="D125" s="65" t="s">
        <v>213</v>
      </c>
      <c r="E125" s="65" t="s">
        <v>548</v>
      </c>
      <c r="F125" s="8">
        <f t="shared" ca="1" si="6"/>
        <v>3</v>
      </c>
      <c r="G125" s="9">
        <v>44075</v>
      </c>
      <c r="H125" s="64">
        <f t="shared" ca="1" si="7"/>
        <v>45170</v>
      </c>
      <c r="I125" s="8">
        <f t="shared" ca="1" si="10"/>
        <v>3</v>
      </c>
      <c r="J125" s="8">
        <f t="shared" ca="1" si="8"/>
        <v>45</v>
      </c>
      <c r="K125" s="14" t="str">
        <f t="shared" ca="1" si="9"/>
        <v>VENCIDAS</v>
      </c>
      <c r="L125" s="11"/>
      <c r="M125" s="83" t="str">
        <f>+VLOOKUP(B125,[1]ACTIVOS!$C$2:$AF$440,30,0)</f>
        <v xml:space="preserve">SUBGERENCIA ACUEDUCTO Y ALCANTARILLADO </v>
      </c>
      <c r="N125" s="97" t="str">
        <f>+VLOOKUP(B125,[1]ACTIVOS!$C$2:$AG$440,31,0)</f>
        <v>DIRECCION DE OPERACIONES</v>
      </c>
    </row>
    <row r="126" spans="1:14" ht="38.5" x14ac:dyDescent="0.35">
      <c r="A126" s="33">
        <v>121</v>
      </c>
      <c r="B126" s="62">
        <v>1082064482</v>
      </c>
      <c r="C126" s="9">
        <v>44075</v>
      </c>
      <c r="D126" s="65" t="s">
        <v>214</v>
      </c>
      <c r="E126" s="65" t="s">
        <v>572</v>
      </c>
      <c r="F126" s="8">
        <f t="shared" ca="1" si="6"/>
        <v>3</v>
      </c>
      <c r="G126" s="9">
        <v>44075</v>
      </c>
      <c r="H126" s="64">
        <f t="shared" ca="1" si="7"/>
        <v>45170</v>
      </c>
      <c r="I126" s="8">
        <f t="shared" ca="1" si="10"/>
        <v>3</v>
      </c>
      <c r="J126" s="8">
        <f t="shared" ca="1" si="8"/>
        <v>45</v>
      </c>
      <c r="K126" s="14" t="str">
        <f t="shared" ca="1" si="9"/>
        <v>VENCIDAS</v>
      </c>
      <c r="L126" s="11"/>
      <c r="M126" s="83" t="str">
        <f>+VLOOKUP(B126,[1]ACTIVOS!$C$2:$AF$440,30,0)</f>
        <v xml:space="preserve">SUBGERENCIA ACUEDUCTO Y ALCANTARILLADO </v>
      </c>
      <c r="N126" s="97" t="str">
        <f>+VLOOKUP(B126,[1]ACTIVOS!$C$2:$AG$440,31,0)</f>
        <v>DIRECCION DE ACUEDUCTO</v>
      </c>
    </row>
    <row r="127" spans="1:14" ht="38.5" x14ac:dyDescent="0.35">
      <c r="A127" s="33">
        <v>122</v>
      </c>
      <c r="B127" s="62">
        <v>12558773</v>
      </c>
      <c r="C127" s="9">
        <v>44075</v>
      </c>
      <c r="D127" s="65" t="s">
        <v>215</v>
      </c>
      <c r="E127" s="65" t="s">
        <v>556</v>
      </c>
      <c r="F127" s="8">
        <f t="shared" ca="1" si="6"/>
        <v>3</v>
      </c>
      <c r="G127" s="9">
        <v>44075</v>
      </c>
      <c r="H127" s="64">
        <f t="shared" ca="1" si="7"/>
        <v>45170</v>
      </c>
      <c r="I127" s="8">
        <f t="shared" ca="1" si="10"/>
        <v>3</v>
      </c>
      <c r="J127" s="8">
        <f t="shared" ca="1" si="8"/>
        <v>45</v>
      </c>
      <c r="K127" s="14" t="str">
        <f t="shared" ca="1" si="9"/>
        <v>VENCIDAS</v>
      </c>
      <c r="L127" s="11"/>
      <c r="M127" s="83" t="str">
        <f>+VLOOKUP(B127,[1]ACTIVOS!$C$2:$AF$440,30,0)</f>
        <v xml:space="preserve">SUBGERENCIA ACUEDUCTO Y ALCANTARILLADO </v>
      </c>
      <c r="N127" s="97" t="str">
        <f>+VLOOKUP(B127,[1]ACTIVOS!$C$2:$AG$440,31,0)</f>
        <v>DIRECCION DE ACUEDUCTO</v>
      </c>
    </row>
    <row r="128" spans="1:14" s="107" customFormat="1" ht="14.5" x14ac:dyDescent="0.35">
      <c r="A128" s="98">
        <v>123</v>
      </c>
      <c r="B128" s="99">
        <v>79785462</v>
      </c>
      <c r="C128" s="100">
        <v>44075</v>
      </c>
      <c r="D128" s="101" t="s">
        <v>216</v>
      </c>
      <c r="E128" s="101" t="s">
        <v>538</v>
      </c>
      <c r="F128" s="102">
        <f t="shared" ca="1" si="6"/>
        <v>3</v>
      </c>
      <c r="G128" s="100">
        <v>44075</v>
      </c>
      <c r="H128" s="100">
        <f t="shared" ca="1" si="7"/>
        <v>45170</v>
      </c>
      <c r="I128" s="102">
        <f t="shared" ca="1" si="10"/>
        <v>3</v>
      </c>
      <c r="J128" s="102">
        <f t="shared" ca="1" si="8"/>
        <v>45</v>
      </c>
      <c r="K128" s="103" t="str">
        <f t="shared" ca="1" si="9"/>
        <v>VENCIDAS</v>
      </c>
      <c r="L128" s="104" t="s">
        <v>610</v>
      </c>
      <c r="M128" s="105"/>
      <c r="N128" s="106"/>
    </row>
    <row r="129" spans="1:14" ht="38.5" x14ac:dyDescent="0.35">
      <c r="A129" s="33">
        <v>124</v>
      </c>
      <c r="B129" s="62">
        <v>12559732</v>
      </c>
      <c r="C129" s="9">
        <v>44075</v>
      </c>
      <c r="D129" s="65" t="s">
        <v>217</v>
      </c>
      <c r="E129" s="65" t="s">
        <v>565</v>
      </c>
      <c r="F129" s="8">
        <f t="shared" ca="1" si="6"/>
        <v>3</v>
      </c>
      <c r="G129" s="9">
        <v>44075</v>
      </c>
      <c r="H129" s="64">
        <f t="shared" ca="1" si="7"/>
        <v>45170</v>
      </c>
      <c r="I129" s="8">
        <f t="shared" ca="1" si="10"/>
        <v>3</v>
      </c>
      <c r="J129" s="8">
        <f t="shared" ca="1" si="8"/>
        <v>45</v>
      </c>
      <c r="K129" s="14" t="str">
        <f t="shared" ca="1" si="9"/>
        <v>VENCIDAS</v>
      </c>
      <c r="L129" s="11"/>
      <c r="M129" s="83" t="str">
        <f>+VLOOKUP(B129,[1]ACTIVOS!$C$2:$AF$440,30,0)</f>
        <v xml:space="preserve">SUBGERENCIA ACUEDUCTO Y ALCANTARILLADO </v>
      </c>
      <c r="N129" s="97" t="str">
        <f>+VLOOKUP(B129,[1]ACTIVOS!$C$2:$AG$440,31,0)</f>
        <v>DIRECCION DE OPERACIONES</v>
      </c>
    </row>
    <row r="130" spans="1:14" ht="38.5" x14ac:dyDescent="0.35">
      <c r="A130" s="33">
        <v>125</v>
      </c>
      <c r="B130" s="62">
        <v>85155516</v>
      </c>
      <c r="C130" s="9">
        <v>44075</v>
      </c>
      <c r="D130" s="65" t="s">
        <v>218</v>
      </c>
      <c r="E130" s="65" t="s">
        <v>550</v>
      </c>
      <c r="F130" s="8">
        <f t="shared" ca="1" si="6"/>
        <v>3</v>
      </c>
      <c r="G130" s="9">
        <v>44075</v>
      </c>
      <c r="H130" s="64">
        <f t="shared" ca="1" si="7"/>
        <v>45170</v>
      </c>
      <c r="I130" s="8">
        <f t="shared" ca="1" si="10"/>
        <v>3</v>
      </c>
      <c r="J130" s="8">
        <f t="shared" ca="1" si="8"/>
        <v>45</v>
      </c>
      <c r="K130" s="14" t="str">
        <f t="shared" ca="1" si="9"/>
        <v>VENCIDAS</v>
      </c>
      <c r="L130" s="11"/>
      <c r="M130" s="83" t="str">
        <f>+VLOOKUP(B130,[1]ACTIVOS!$C$2:$AF$440,30,0)</f>
        <v xml:space="preserve">SUBGERENCIA ACUEDUCTO Y ALCANTARILLADO </v>
      </c>
      <c r="N130" s="97" t="str">
        <f>+VLOOKUP(B130,[1]ACTIVOS!$C$2:$AG$440,31,0)</f>
        <v>DIRECCION DE ACUEDUCTO</v>
      </c>
    </row>
    <row r="131" spans="1:14" ht="38.5" x14ac:dyDescent="0.35">
      <c r="A131" s="33">
        <v>126</v>
      </c>
      <c r="B131" s="62">
        <v>85467736</v>
      </c>
      <c r="C131" s="9">
        <v>44075</v>
      </c>
      <c r="D131" s="65" t="s">
        <v>219</v>
      </c>
      <c r="E131" s="65" t="s">
        <v>573</v>
      </c>
      <c r="F131" s="8">
        <f t="shared" ca="1" si="6"/>
        <v>3</v>
      </c>
      <c r="G131" s="9">
        <v>44075</v>
      </c>
      <c r="H131" s="64">
        <f t="shared" ca="1" si="7"/>
        <v>45170</v>
      </c>
      <c r="I131" s="8">
        <f t="shared" ca="1" si="10"/>
        <v>3</v>
      </c>
      <c r="J131" s="8">
        <f t="shared" ca="1" si="8"/>
        <v>45</v>
      </c>
      <c r="K131" s="14" t="str">
        <f t="shared" ca="1" si="9"/>
        <v>VENCIDAS</v>
      </c>
      <c r="L131" s="11"/>
      <c r="M131" s="83" t="str">
        <f>+VLOOKUP(B131,[1]ACTIVOS!$C$2:$AF$440,30,0)</f>
        <v xml:space="preserve">SUBGERENCIA ACUEDUCTO Y ALCANTARILLADO </v>
      </c>
      <c r="N131" s="97" t="str">
        <f>+VLOOKUP(B131,[1]ACTIVOS!$C$2:$AG$440,31,0)</f>
        <v>DIRECCION DE OPERACIONES</v>
      </c>
    </row>
    <row r="132" spans="1:14" ht="38.5" x14ac:dyDescent="0.35">
      <c r="A132" s="33">
        <v>127</v>
      </c>
      <c r="B132" s="62">
        <v>1082977884</v>
      </c>
      <c r="C132" s="9">
        <v>44075</v>
      </c>
      <c r="D132" s="65" t="s">
        <v>220</v>
      </c>
      <c r="E132" s="65" t="s">
        <v>548</v>
      </c>
      <c r="F132" s="8">
        <f t="shared" ca="1" si="6"/>
        <v>3</v>
      </c>
      <c r="G132" s="9">
        <v>44075</v>
      </c>
      <c r="H132" s="64">
        <f t="shared" ca="1" si="7"/>
        <v>45170</v>
      </c>
      <c r="I132" s="8">
        <f t="shared" ca="1" si="10"/>
        <v>3</v>
      </c>
      <c r="J132" s="8">
        <f t="shared" ca="1" si="8"/>
        <v>45</v>
      </c>
      <c r="K132" s="14" t="str">
        <f t="shared" ca="1" si="9"/>
        <v>VENCIDAS</v>
      </c>
      <c r="L132" s="11"/>
      <c r="M132" s="83" t="str">
        <f>+VLOOKUP(B132,[1]ACTIVOS!$C$2:$AF$440,30,0)</f>
        <v xml:space="preserve">SUBGERENCIA ACUEDUCTO Y ALCANTARILLADO </v>
      </c>
      <c r="N132" s="97" t="str">
        <f>+VLOOKUP(B132,[1]ACTIVOS!$C$2:$AG$440,31,0)</f>
        <v>DIRECCION DE OPERACIONES</v>
      </c>
    </row>
    <row r="133" spans="1:14" ht="38.5" x14ac:dyDescent="0.35">
      <c r="A133" s="33">
        <v>128</v>
      </c>
      <c r="B133" s="62">
        <v>4978825</v>
      </c>
      <c r="C133" s="9">
        <v>44075</v>
      </c>
      <c r="D133" s="65" t="s">
        <v>221</v>
      </c>
      <c r="E133" s="65" t="s">
        <v>565</v>
      </c>
      <c r="F133" s="8">
        <f t="shared" ca="1" si="6"/>
        <v>3</v>
      </c>
      <c r="G133" s="9">
        <v>44075</v>
      </c>
      <c r="H133" s="64">
        <f t="shared" ca="1" si="7"/>
        <v>45170</v>
      </c>
      <c r="I133" s="8">
        <f t="shared" ca="1" si="10"/>
        <v>3</v>
      </c>
      <c r="J133" s="8">
        <f t="shared" ca="1" si="8"/>
        <v>45</v>
      </c>
      <c r="K133" s="14" t="str">
        <f t="shared" ca="1" si="9"/>
        <v>VENCIDAS</v>
      </c>
      <c r="L133" s="11"/>
      <c r="M133" s="83" t="str">
        <f>+VLOOKUP(B133,[1]ACTIVOS!$C$2:$AF$440,30,0)</f>
        <v xml:space="preserve">SUBGERENCIA ACUEDUCTO Y ALCANTARILLADO </v>
      </c>
      <c r="N133" s="97" t="str">
        <f>+VLOOKUP(B133,[1]ACTIVOS!$C$2:$AG$440,31,0)</f>
        <v>DIRECCION DE OPERACIONES</v>
      </c>
    </row>
    <row r="134" spans="1:14" ht="63.5" x14ac:dyDescent="0.35">
      <c r="A134" s="33">
        <v>129</v>
      </c>
      <c r="B134" s="62">
        <v>12548841</v>
      </c>
      <c r="C134" s="9">
        <v>44075</v>
      </c>
      <c r="D134" s="65" t="s">
        <v>222</v>
      </c>
      <c r="E134" s="65" t="s">
        <v>574</v>
      </c>
      <c r="F134" s="8">
        <f t="shared" ca="1" si="6"/>
        <v>3</v>
      </c>
      <c r="G134" s="9">
        <v>44075</v>
      </c>
      <c r="H134" s="64">
        <f t="shared" ca="1" si="7"/>
        <v>45170</v>
      </c>
      <c r="I134" s="8">
        <f t="shared" ca="1" si="10"/>
        <v>3</v>
      </c>
      <c r="J134" s="8">
        <f t="shared" ca="1" si="8"/>
        <v>45</v>
      </c>
      <c r="K134" s="14" t="str">
        <f t="shared" ca="1" si="9"/>
        <v>VENCIDAS</v>
      </c>
      <c r="L134" s="11"/>
      <c r="M134" s="83" t="str">
        <f>+VLOOKUP(B134,[1]ACTIVOS!$C$2:$AF$440,30,0)</f>
        <v>SUBGERENCIA GESTION COMERCIAL Y SERVICIO AL CIUDADANO</v>
      </c>
      <c r="N134" s="97" t="str">
        <f>+VLOOKUP(B134,[1]ACTIVOS!$C$2:$AG$440,31,0)</f>
        <v>N-A</v>
      </c>
    </row>
    <row r="135" spans="1:14" ht="38.5" x14ac:dyDescent="0.35">
      <c r="A135" s="33">
        <v>130</v>
      </c>
      <c r="B135" s="62">
        <v>85450090</v>
      </c>
      <c r="C135" s="9">
        <v>44075</v>
      </c>
      <c r="D135" s="65" t="s">
        <v>223</v>
      </c>
      <c r="E135" s="65" t="s">
        <v>547</v>
      </c>
      <c r="F135" s="8">
        <f t="shared" ca="1" si="6"/>
        <v>3</v>
      </c>
      <c r="G135" s="9">
        <v>44075</v>
      </c>
      <c r="H135" s="64">
        <f t="shared" ca="1" si="7"/>
        <v>45170</v>
      </c>
      <c r="I135" s="8">
        <f t="shared" ca="1" si="10"/>
        <v>3</v>
      </c>
      <c r="J135" s="8">
        <f t="shared" ca="1" si="8"/>
        <v>45</v>
      </c>
      <c r="K135" s="14" t="str">
        <f t="shared" ca="1" si="9"/>
        <v>VENCIDAS</v>
      </c>
      <c r="L135" s="11"/>
      <c r="M135" s="83" t="str">
        <f>+VLOOKUP(B135,[1]ACTIVOS!$C$2:$AF$440,30,0)</f>
        <v>SUBGERENCIA ACUEDUCTO Y ALCANTARILLADO</v>
      </c>
      <c r="N135" s="97" t="str">
        <f>+VLOOKUP(B135,[1]ACTIVOS!$C$2:$AG$440,31,0)</f>
        <v>DIRECCION DE ALCANTARILLADO</v>
      </c>
    </row>
    <row r="136" spans="1:14" ht="63.5" x14ac:dyDescent="0.35">
      <c r="A136" s="33">
        <v>131</v>
      </c>
      <c r="B136" s="62">
        <v>1083021940</v>
      </c>
      <c r="C136" s="9">
        <v>44075</v>
      </c>
      <c r="D136" s="65" t="s">
        <v>224</v>
      </c>
      <c r="E136" s="65" t="s">
        <v>539</v>
      </c>
      <c r="F136" s="8">
        <f t="shared" ref="F136:F199" ca="1" si="11">DATEDIF(C136,TODAY(),"Y")</f>
        <v>3</v>
      </c>
      <c r="G136" s="9">
        <v>44075</v>
      </c>
      <c r="H136" s="64">
        <f t="shared" ref="H136:H199" ca="1" si="12">DATE(YEAR(G136)+I136,MONTH(G136),DAY(G136))</f>
        <v>45170</v>
      </c>
      <c r="I136" s="8">
        <f t="shared" ca="1" si="10"/>
        <v>3</v>
      </c>
      <c r="J136" s="8">
        <f t="shared" ref="J136:J199" ca="1" si="13">+I136*15</f>
        <v>45</v>
      </c>
      <c r="K136" s="14" t="str">
        <f t="shared" ref="K136:K199" ca="1" si="14">IF(I136&gt;=1,"VENCIDAS","----")</f>
        <v>VENCIDAS</v>
      </c>
      <c r="L136" s="11"/>
      <c r="M136" s="83" t="str">
        <f>+VLOOKUP(B136,[1]ACTIVOS!$C$2:$AF$440,30,0)</f>
        <v>OFICINA DE PLANEACION ESTRATEGICA Y GESTION REGULATORIA</v>
      </c>
      <c r="N136" s="97" t="str">
        <f>+VLOOKUP(B136,[1]ACTIVOS!$C$2:$AG$440,31,0)</f>
        <v>N-A</v>
      </c>
    </row>
    <row r="137" spans="1:14" ht="38.5" x14ac:dyDescent="0.35">
      <c r="A137" s="33">
        <v>132</v>
      </c>
      <c r="B137" s="62">
        <v>57463863</v>
      </c>
      <c r="C137" s="9">
        <v>44075</v>
      </c>
      <c r="D137" s="65" t="s">
        <v>225</v>
      </c>
      <c r="E137" s="65" t="s">
        <v>43</v>
      </c>
      <c r="F137" s="8">
        <f t="shared" ca="1" si="11"/>
        <v>3</v>
      </c>
      <c r="G137" s="9">
        <v>44075</v>
      </c>
      <c r="H137" s="64">
        <f t="shared" ca="1" si="12"/>
        <v>45170</v>
      </c>
      <c r="I137" s="8">
        <f t="shared" ca="1" si="10"/>
        <v>3</v>
      </c>
      <c r="J137" s="8">
        <f t="shared" ca="1" si="13"/>
        <v>45</v>
      </c>
      <c r="K137" s="14" t="str">
        <f t="shared" ca="1" si="14"/>
        <v>VENCIDAS</v>
      </c>
      <c r="L137" s="11"/>
      <c r="M137" s="83" t="str">
        <f>+VLOOKUP(B137,[1]ACTIVOS!$C$2:$AF$440,30,0)</f>
        <v>SUBGERENCIA OPERACIÓN DE OTROS SERVICIOS</v>
      </c>
      <c r="N137" s="97" t="str">
        <f>+VLOOKUP(B137,[1]ACTIVOS!$C$2:$AG$440,31,0)</f>
        <v>DIRECCION DE ASEO Y APROVECHAMIENTO</v>
      </c>
    </row>
    <row r="138" spans="1:14" ht="63.5" x14ac:dyDescent="0.35">
      <c r="A138" s="33">
        <v>133</v>
      </c>
      <c r="B138" s="62">
        <v>91421546</v>
      </c>
      <c r="C138" s="9">
        <v>44075</v>
      </c>
      <c r="D138" s="65" t="s">
        <v>226</v>
      </c>
      <c r="E138" s="65" t="s">
        <v>552</v>
      </c>
      <c r="F138" s="8">
        <f t="shared" ca="1" si="11"/>
        <v>3</v>
      </c>
      <c r="G138" s="9">
        <v>44075</v>
      </c>
      <c r="H138" s="64">
        <f t="shared" ca="1" si="12"/>
        <v>45170</v>
      </c>
      <c r="I138" s="8">
        <f t="shared" ca="1" si="10"/>
        <v>3</v>
      </c>
      <c r="J138" s="8">
        <f t="shared" ca="1" si="13"/>
        <v>45</v>
      </c>
      <c r="K138" s="14" t="str">
        <f t="shared" ca="1" si="14"/>
        <v>VENCIDAS</v>
      </c>
      <c r="L138" s="11"/>
      <c r="M138" s="83" t="str">
        <f>+VLOOKUP(B138,[1]ACTIVOS!$C$2:$AF$440,30,0)</f>
        <v>SUBGERENCIA GESTION COMERCIAL Y SERVICIO AL CIUDADANO</v>
      </c>
      <c r="N138" s="97" t="str">
        <f>+VLOOKUP(B138,[1]ACTIVOS!$C$2:$AG$440,31,0)</f>
        <v>N-A</v>
      </c>
    </row>
    <row r="139" spans="1:14" ht="38.5" x14ac:dyDescent="0.35">
      <c r="A139" s="33">
        <v>134</v>
      </c>
      <c r="B139" s="62">
        <v>1082891714</v>
      </c>
      <c r="C139" s="9">
        <v>44075</v>
      </c>
      <c r="D139" s="65" t="s">
        <v>227</v>
      </c>
      <c r="E139" s="65" t="s">
        <v>557</v>
      </c>
      <c r="F139" s="8">
        <f t="shared" ca="1" si="11"/>
        <v>3</v>
      </c>
      <c r="G139" s="9">
        <v>44075</v>
      </c>
      <c r="H139" s="64">
        <f t="shared" ca="1" si="12"/>
        <v>45170</v>
      </c>
      <c r="I139" s="8">
        <f t="shared" ca="1" si="10"/>
        <v>3</v>
      </c>
      <c r="J139" s="8">
        <f t="shared" ca="1" si="13"/>
        <v>45</v>
      </c>
      <c r="K139" s="14" t="str">
        <f t="shared" ca="1" si="14"/>
        <v>VENCIDAS</v>
      </c>
      <c r="L139" s="11"/>
      <c r="M139" s="83" t="str">
        <f>+VLOOKUP(B139,[1]ACTIVOS!$C$2:$AF$440,30,0)</f>
        <v xml:space="preserve">SUBGERENCIA ACUEDUCTO Y ALCANTARILLADO </v>
      </c>
      <c r="N139" s="97" t="str">
        <f>+VLOOKUP(B139,[1]ACTIVOS!$C$2:$AG$440,31,0)</f>
        <v>DIRECCION DE OPERACIONES</v>
      </c>
    </row>
    <row r="140" spans="1:14" ht="38.5" x14ac:dyDescent="0.35">
      <c r="A140" s="33">
        <v>135</v>
      </c>
      <c r="B140" s="62">
        <v>12551096</v>
      </c>
      <c r="C140" s="9">
        <v>44075</v>
      </c>
      <c r="D140" s="65" t="s">
        <v>228</v>
      </c>
      <c r="E140" s="65" t="s">
        <v>555</v>
      </c>
      <c r="F140" s="8">
        <f t="shared" ca="1" si="11"/>
        <v>3</v>
      </c>
      <c r="G140" s="9">
        <v>44075</v>
      </c>
      <c r="H140" s="64">
        <f t="shared" ca="1" si="12"/>
        <v>45170</v>
      </c>
      <c r="I140" s="8">
        <f t="shared" ca="1" si="10"/>
        <v>3</v>
      </c>
      <c r="J140" s="8">
        <f t="shared" ca="1" si="13"/>
        <v>45</v>
      </c>
      <c r="K140" s="14" t="str">
        <f t="shared" ca="1" si="14"/>
        <v>VENCIDAS</v>
      </c>
      <c r="L140" s="11"/>
      <c r="M140" s="83" t="str">
        <f>+VLOOKUP(B140,[1]ACTIVOS!$C$2:$AF$440,30,0)</f>
        <v xml:space="preserve">SUBGERENCIA ACUEDUCTO Y ALCANTARILLADO </v>
      </c>
      <c r="N140" s="97" t="str">
        <f>+VLOOKUP(B140,[1]ACTIVOS!$C$2:$AG$440,31,0)</f>
        <v>DIRECCION DE OPERACIONES</v>
      </c>
    </row>
    <row r="141" spans="1:14" ht="38.5" x14ac:dyDescent="0.35">
      <c r="A141" s="33">
        <v>136</v>
      </c>
      <c r="B141" s="62">
        <v>91494599</v>
      </c>
      <c r="C141" s="9">
        <v>44075</v>
      </c>
      <c r="D141" s="65" t="s">
        <v>229</v>
      </c>
      <c r="E141" s="65" t="s">
        <v>538</v>
      </c>
      <c r="F141" s="8">
        <f t="shared" ca="1" si="11"/>
        <v>3</v>
      </c>
      <c r="G141" s="9">
        <v>44075</v>
      </c>
      <c r="H141" s="64">
        <f t="shared" ca="1" si="12"/>
        <v>45170</v>
      </c>
      <c r="I141" s="8">
        <f t="shared" ca="1" si="10"/>
        <v>3</v>
      </c>
      <c r="J141" s="8">
        <f t="shared" ca="1" si="13"/>
        <v>45</v>
      </c>
      <c r="K141" s="14" t="str">
        <f t="shared" ca="1" si="14"/>
        <v>VENCIDAS</v>
      </c>
      <c r="L141" s="11"/>
      <c r="M141" s="83" t="str">
        <f>+VLOOKUP(B141,[1]ACTIVOS!$C$2:$AF$440,30,0)</f>
        <v>SUBGERENCIA OPERACIÓN DE OTROS SERVICIOS</v>
      </c>
      <c r="N141" s="97" t="str">
        <f>+VLOOKUP(B141,[1]ACTIVOS!$C$2:$AG$440,31,0)</f>
        <v>DIRECCION ENERGIA Y ALUMBRADO PUBLICO</v>
      </c>
    </row>
    <row r="142" spans="1:14" ht="38.5" x14ac:dyDescent="0.35">
      <c r="A142" s="33">
        <v>137</v>
      </c>
      <c r="B142" s="62">
        <v>1082862288</v>
      </c>
      <c r="C142" s="9">
        <v>44075</v>
      </c>
      <c r="D142" s="65" t="s">
        <v>230</v>
      </c>
      <c r="E142" s="65" t="s">
        <v>572</v>
      </c>
      <c r="F142" s="8">
        <f t="shared" ca="1" si="11"/>
        <v>3</v>
      </c>
      <c r="G142" s="9">
        <v>44075</v>
      </c>
      <c r="H142" s="64">
        <f t="shared" ca="1" si="12"/>
        <v>45170</v>
      </c>
      <c r="I142" s="8">
        <f t="shared" ca="1" si="10"/>
        <v>3</v>
      </c>
      <c r="J142" s="8">
        <f t="shared" ca="1" si="13"/>
        <v>45</v>
      </c>
      <c r="K142" s="14" t="str">
        <f t="shared" ca="1" si="14"/>
        <v>VENCIDAS</v>
      </c>
      <c r="L142" s="11"/>
      <c r="M142" s="83" t="str">
        <f>+VLOOKUP(B142,[1]ACTIVOS!$C$2:$AF$440,30,0)</f>
        <v xml:space="preserve">SUBGERENCIA ACUEDUCTO Y ALCANTARILLADO </v>
      </c>
      <c r="N142" s="97" t="str">
        <f>+VLOOKUP(B142,[1]ACTIVOS!$C$2:$AG$440,31,0)</f>
        <v>DIRECCION DE ACUEDUCTO</v>
      </c>
    </row>
    <row r="143" spans="1:14" ht="38.5" x14ac:dyDescent="0.35">
      <c r="A143" s="33">
        <v>138</v>
      </c>
      <c r="B143" s="62">
        <v>1083006265</v>
      </c>
      <c r="C143" s="9">
        <v>44075</v>
      </c>
      <c r="D143" s="65" t="s">
        <v>231</v>
      </c>
      <c r="E143" s="65" t="s">
        <v>539</v>
      </c>
      <c r="F143" s="8">
        <f t="shared" ca="1" si="11"/>
        <v>3</v>
      </c>
      <c r="G143" s="9">
        <v>44075</v>
      </c>
      <c r="H143" s="64">
        <f t="shared" ca="1" si="12"/>
        <v>45170</v>
      </c>
      <c r="I143" s="8">
        <f t="shared" ca="1" si="10"/>
        <v>3</v>
      </c>
      <c r="J143" s="8">
        <f t="shared" ca="1" si="13"/>
        <v>45</v>
      </c>
      <c r="K143" s="14" t="str">
        <f t="shared" ca="1" si="14"/>
        <v>VENCIDAS</v>
      </c>
      <c r="L143" s="11"/>
      <c r="M143" s="83" t="str">
        <f>+VLOOKUP(B143,[1]ACTIVOS!$C$2:$AF$440,30,0)</f>
        <v xml:space="preserve">SUBGERENCIA ACUEDUCTO Y ALCANTARILLADO </v>
      </c>
      <c r="N143" s="97" t="str">
        <f>+VLOOKUP(B143,[1]ACTIVOS!$C$2:$AG$440,31,0)</f>
        <v>DIRECCION DE ACUEDUCTO</v>
      </c>
    </row>
    <row r="144" spans="1:14" ht="63.5" x14ac:dyDescent="0.35">
      <c r="A144" s="33">
        <v>139</v>
      </c>
      <c r="B144" s="62">
        <v>1004382692</v>
      </c>
      <c r="C144" s="9">
        <v>44075</v>
      </c>
      <c r="D144" s="65" t="s">
        <v>232</v>
      </c>
      <c r="E144" s="65" t="s">
        <v>43</v>
      </c>
      <c r="F144" s="8">
        <f t="shared" ca="1" si="11"/>
        <v>3</v>
      </c>
      <c r="G144" s="9">
        <v>44075</v>
      </c>
      <c r="H144" s="64">
        <f t="shared" ca="1" si="12"/>
        <v>45170</v>
      </c>
      <c r="I144" s="8">
        <f t="shared" ca="1" si="10"/>
        <v>3</v>
      </c>
      <c r="J144" s="8">
        <f t="shared" ca="1" si="13"/>
        <v>45</v>
      </c>
      <c r="K144" s="14" t="str">
        <f t="shared" ca="1" si="14"/>
        <v>VENCIDAS</v>
      </c>
      <c r="L144" s="11"/>
      <c r="M144" s="83" t="str">
        <f>+VLOOKUP(B144,[1]ACTIVOS!$C$2:$AF$440,30,0)</f>
        <v>SUBGERENCIA GESTION COMERCIAL Y SERVICIO AL CIUDADANO</v>
      </c>
      <c r="N144" s="97" t="str">
        <f>+VLOOKUP(B144,[1]ACTIVOS!$C$2:$AG$440,31,0)</f>
        <v>N-A</v>
      </c>
    </row>
    <row r="145" spans="1:14" ht="38.5" x14ac:dyDescent="0.35">
      <c r="A145" s="33">
        <v>140</v>
      </c>
      <c r="B145" s="62">
        <v>1082946791</v>
      </c>
      <c r="C145" s="9">
        <v>44075</v>
      </c>
      <c r="D145" s="65" t="s">
        <v>233</v>
      </c>
      <c r="E145" s="65" t="s">
        <v>539</v>
      </c>
      <c r="F145" s="8">
        <f t="shared" ca="1" si="11"/>
        <v>3</v>
      </c>
      <c r="G145" s="9">
        <v>44075</v>
      </c>
      <c r="H145" s="64">
        <f t="shared" ca="1" si="12"/>
        <v>45170</v>
      </c>
      <c r="I145" s="8">
        <f t="shared" ca="1" si="10"/>
        <v>3</v>
      </c>
      <c r="J145" s="8">
        <f t="shared" ca="1" si="13"/>
        <v>45</v>
      </c>
      <c r="K145" s="14" t="str">
        <f t="shared" ca="1" si="14"/>
        <v>VENCIDAS</v>
      </c>
      <c r="L145" s="11"/>
      <c r="M145" s="83" t="str">
        <f>+VLOOKUP(B145,[1]ACTIVOS!$C$2:$AF$440,30,0)</f>
        <v>SUBGERENCIA PROYECTOS Y SOSTENIBILIDAD</v>
      </c>
      <c r="N145" s="97" t="str">
        <f>+VLOOKUP(B145,[1]ACTIVOS!$C$2:$AG$440,31,0)</f>
        <v>N-A</v>
      </c>
    </row>
    <row r="146" spans="1:14" ht="63.5" x14ac:dyDescent="0.35">
      <c r="A146" s="33">
        <v>141</v>
      </c>
      <c r="B146" s="62">
        <v>1082964228</v>
      </c>
      <c r="C146" s="9">
        <v>44075</v>
      </c>
      <c r="D146" s="65" t="s">
        <v>234</v>
      </c>
      <c r="E146" s="65" t="s">
        <v>539</v>
      </c>
      <c r="F146" s="8">
        <f t="shared" ca="1" si="11"/>
        <v>3</v>
      </c>
      <c r="G146" s="9">
        <v>44075</v>
      </c>
      <c r="H146" s="64">
        <f t="shared" ca="1" si="12"/>
        <v>45170</v>
      </c>
      <c r="I146" s="8">
        <f t="shared" ca="1" si="10"/>
        <v>3</v>
      </c>
      <c r="J146" s="8">
        <f t="shared" ca="1" si="13"/>
        <v>45</v>
      </c>
      <c r="K146" s="14" t="str">
        <f t="shared" ca="1" si="14"/>
        <v>VENCIDAS</v>
      </c>
      <c r="L146" s="11"/>
      <c r="M146" s="83" t="str">
        <f>+VLOOKUP(B146,[1]ACTIVOS!$C$2:$AF$440,30,0)</f>
        <v>SUBGERENCIA GESTION COMERCIAL Y SERVICIO AL CIUDADANO</v>
      </c>
      <c r="N146" s="97" t="str">
        <f>+VLOOKUP(B146,[1]ACTIVOS!$C$2:$AG$440,31,0)</f>
        <v>N-A</v>
      </c>
    </row>
    <row r="147" spans="1:14" ht="38.5" x14ac:dyDescent="0.35">
      <c r="A147" s="33">
        <v>142</v>
      </c>
      <c r="B147" s="62">
        <v>1121040945</v>
      </c>
      <c r="C147" s="9">
        <v>44075</v>
      </c>
      <c r="D147" s="65" t="s">
        <v>235</v>
      </c>
      <c r="E147" s="65" t="s">
        <v>539</v>
      </c>
      <c r="F147" s="8">
        <f t="shared" ca="1" si="11"/>
        <v>3</v>
      </c>
      <c r="G147" s="9">
        <v>44075</v>
      </c>
      <c r="H147" s="64">
        <f t="shared" ca="1" si="12"/>
        <v>45170</v>
      </c>
      <c r="I147" s="8">
        <f t="shared" ca="1" si="10"/>
        <v>3</v>
      </c>
      <c r="J147" s="8">
        <f t="shared" ca="1" si="13"/>
        <v>45</v>
      </c>
      <c r="K147" s="14" t="str">
        <f t="shared" ca="1" si="14"/>
        <v>VENCIDAS</v>
      </c>
      <c r="L147" s="11"/>
      <c r="M147" s="83" t="str">
        <f>+VLOOKUP(B147,[1]ACTIVOS!$C$2:$AF$440,30,0)</f>
        <v xml:space="preserve">SUBGERENCIA ACUEDUCTO Y ALCANTARILLADO </v>
      </c>
      <c r="N147" s="97" t="str">
        <f>+VLOOKUP(B147,[1]ACTIVOS!$C$2:$AG$440,31,0)</f>
        <v>DIRECCION DE OPERACIONES</v>
      </c>
    </row>
    <row r="148" spans="1:14" ht="38.5" x14ac:dyDescent="0.35">
      <c r="A148" s="33">
        <v>143</v>
      </c>
      <c r="B148" s="62">
        <v>12559515</v>
      </c>
      <c r="C148" s="9">
        <v>44075</v>
      </c>
      <c r="D148" s="65" t="s">
        <v>236</v>
      </c>
      <c r="E148" s="65" t="s">
        <v>564</v>
      </c>
      <c r="F148" s="8">
        <f t="shared" ca="1" si="11"/>
        <v>3</v>
      </c>
      <c r="G148" s="9">
        <v>44075</v>
      </c>
      <c r="H148" s="64">
        <f t="shared" ca="1" si="12"/>
        <v>45170</v>
      </c>
      <c r="I148" s="8">
        <f t="shared" ca="1" si="10"/>
        <v>3</v>
      </c>
      <c r="J148" s="8">
        <f t="shared" ca="1" si="13"/>
        <v>45</v>
      </c>
      <c r="K148" s="14" t="str">
        <f t="shared" ca="1" si="14"/>
        <v>VENCIDAS</v>
      </c>
      <c r="L148" s="11"/>
      <c r="M148" s="83" t="str">
        <f>+VLOOKUP(B148,[1]ACTIVOS!$C$2:$AF$440,30,0)</f>
        <v xml:space="preserve">SUBGERENCIA ACUEDUCTO Y ALCANTARILLADO </v>
      </c>
      <c r="N148" s="97" t="str">
        <f>+VLOOKUP(B148,[1]ACTIVOS!$C$2:$AG$440,31,0)</f>
        <v>DIRECCION DE ACUEDUCTO</v>
      </c>
    </row>
    <row r="149" spans="1:14" ht="62.5" x14ac:dyDescent="0.35">
      <c r="A149" s="33">
        <v>144</v>
      </c>
      <c r="B149" s="62">
        <v>19640056</v>
      </c>
      <c r="C149" s="9">
        <v>44075</v>
      </c>
      <c r="D149" s="65" t="s">
        <v>237</v>
      </c>
      <c r="E149" s="65" t="s">
        <v>67</v>
      </c>
      <c r="F149" s="8">
        <f t="shared" ca="1" si="11"/>
        <v>3</v>
      </c>
      <c r="G149" s="9">
        <v>44075</v>
      </c>
      <c r="H149" s="64">
        <f t="shared" ca="1" si="12"/>
        <v>45170</v>
      </c>
      <c r="I149" s="8">
        <f t="shared" ca="1" si="10"/>
        <v>3</v>
      </c>
      <c r="J149" s="8">
        <f t="shared" ca="1" si="13"/>
        <v>45</v>
      </c>
      <c r="K149" s="14" t="str">
        <f t="shared" ca="1" si="14"/>
        <v>VENCIDAS</v>
      </c>
      <c r="L149" s="11"/>
      <c r="M149" s="83" t="str">
        <f>+VLOOKUP(B149,[1]ACTIVOS!$C$2:$AF$440,30,0)</f>
        <v>SUBGERENCIA OPERACIÓN DE OTROS SERVICIOS</v>
      </c>
      <c r="N149" s="97" t="str">
        <f>+VLOOKUP(B149,[1]ACTIVOS!$C$2:$AG$440,31,0)</f>
        <v>DIRECCION ACTIVIDADES COMPLEMENTARIAS Y SERVICIOS NO REGULADOS</v>
      </c>
    </row>
    <row r="150" spans="1:14" ht="63.5" x14ac:dyDescent="0.35">
      <c r="A150" s="33">
        <v>145</v>
      </c>
      <c r="B150" s="62">
        <v>85152170</v>
      </c>
      <c r="C150" s="9">
        <v>44075</v>
      </c>
      <c r="D150" s="65" t="s">
        <v>238</v>
      </c>
      <c r="E150" s="65" t="s">
        <v>570</v>
      </c>
      <c r="F150" s="8">
        <f t="shared" ca="1" si="11"/>
        <v>3</v>
      </c>
      <c r="G150" s="9">
        <v>44075</v>
      </c>
      <c r="H150" s="64">
        <f t="shared" ca="1" si="12"/>
        <v>45170</v>
      </c>
      <c r="I150" s="8">
        <f t="shared" ca="1" si="10"/>
        <v>3</v>
      </c>
      <c r="J150" s="8">
        <f t="shared" ca="1" si="13"/>
        <v>45</v>
      </c>
      <c r="K150" s="14" t="str">
        <f t="shared" ca="1" si="14"/>
        <v>VENCIDAS</v>
      </c>
      <c r="L150" s="11"/>
      <c r="M150" s="83" t="str">
        <f>+VLOOKUP(B150,[1]ACTIVOS!$C$2:$AF$440,30,0)</f>
        <v>SUBGERENCIA GESTION COMERCIAL Y SERVICIO AL CIUDADANO</v>
      </c>
      <c r="N150" s="97" t="str">
        <f>+VLOOKUP(B150,[1]ACTIVOS!$C$2:$AG$440,31,0)</f>
        <v>N-A</v>
      </c>
    </row>
    <row r="151" spans="1:14" ht="63.5" x14ac:dyDescent="0.35">
      <c r="A151" s="33">
        <v>146</v>
      </c>
      <c r="B151" s="62">
        <v>7141141</v>
      </c>
      <c r="C151" s="9">
        <v>44075</v>
      </c>
      <c r="D151" s="65" t="s">
        <v>239</v>
      </c>
      <c r="E151" s="65" t="s">
        <v>575</v>
      </c>
      <c r="F151" s="8">
        <f t="shared" ca="1" si="11"/>
        <v>3</v>
      </c>
      <c r="G151" s="9">
        <v>44075</v>
      </c>
      <c r="H151" s="64">
        <f t="shared" ca="1" si="12"/>
        <v>45170</v>
      </c>
      <c r="I151" s="8">
        <f t="shared" ref="I151:I214" ca="1" si="15">DATEDIF(G151,TODAY(),"Y")</f>
        <v>3</v>
      </c>
      <c r="J151" s="8">
        <f t="shared" ca="1" si="13"/>
        <v>45</v>
      </c>
      <c r="K151" s="14" t="str">
        <f t="shared" ca="1" si="14"/>
        <v>VENCIDAS</v>
      </c>
      <c r="L151" s="11"/>
      <c r="M151" s="83" t="str">
        <f>+VLOOKUP(B151,[1]ACTIVOS!$C$2:$AF$440,30,0)</f>
        <v>SUBGERENCIA GESTION COMERCIAL Y SERVICIO AL CIUDADANO</v>
      </c>
      <c r="N151" s="97" t="str">
        <f>+VLOOKUP(B151,[1]ACTIVOS!$C$2:$AG$440,31,0)</f>
        <v>N-A</v>
      </c>
    </row>
    <row r="152" spans="1:14" ht="63.5" x14ac:dyDescent="0.35">
      <c r="A152" s="33">
        <v>147</v>
      </c>
      <c r="B152" s="62">
        <v>1082929412</v>
      </c>
      <c r="C152" s="9">
        <v>44075</v>
      </c>
      <c r="D152" s="65" t="s">
        <v>240</v>
      </c>
      <c r="E152" s="65" t="s">
        <v>43</v>
      </c>
      <c r="F152" s="8">
        <f t="shared" ca="1" si="11"/>
        <v>3</v>
      </c>
      <c r="G152" s="9">
        <v>44075</v>
      </c>
      <c r="H152" s="64">
        <f t="shared" ca="1" si="12"/>
        <v>45170</v>
      </c>
      <c r="I152" s="8">
        <f t="shared" ca="1" si="15"/>
        <v>3</v>
      </c>
      <c r="J152" s="8">
        <f t="shared" ca="1" si="13"/>
        <v>45</v>
      </c>
      <c r="K152" s="14" t="str">
        <f t="shared" ca="1" si="14"/>
        <v>VENCIDAS</v>
      </c>
      <c r="L152" s="11"/>
      <c r="M152" s="83" t="str">
        <f>+VLOOKUP(B152,[1]ACTIVOS!$C$2:$AF$440,30,0)</f>
        <v>SUBGERENCIA GESTION COMERCIAL Y SERVICIO AL CIUDADANO</v>
      </c>
      <c r="N152" s="97" t="str">
        <f>+VLOOKUP(B152,[1]ACTIVOS!$C$2:$AG$440,31,0)</f>
        <v>N-A</v>
      </c>
    </row>
    <row r="153" spans="1:14" ht="26" x14ac:dyDescent="0.35">
      <c r="A153" s="33">
        <v>148</v>
      </c>
      <c r="B153" s="62">
        <v>1065618816</v>
      </c>
      <c r="C153" s="9">
        <v>44075</v>
      </c>
      <c r="D153" s="65" t="s">
        <v>241</v>
      </c>
      <c r="E153" s="65" t="s">
        <v>539</v>
      </c>
      <c r="F153" s="8">
        <f t="shared" ca="1" si="11"/>
        <v>3</v>
      </c>
      <c r="G153" s="9">
        <v>44075</v>
      </c>
      <c r="H153" s="64">
        <f t="shared" ca="1" si="12"/>
        <v>45170</v>
      </c>
      <c r="I153" s="8">
        <f t="shared" ca="1" si="15"/>
        <v>3</v>
      </c>
      <c r="J153" s="8">
        <f t="shared" ca="1" si="13"/>
        <v>45</v>
      </c>
      <c r="K153" s="14" t="str">
        <f t="shared" ca="1" si="14"/>
        <v>VENCIDAS</v>
      </c>
      <c r="L153" s="11"/>
      <c r="M153" s="83" t="str">
        <f>+VLOOKUP(B153,[1]ACTIVOS!$C$2:$AF$440,30,0)</f>
        <v>SUBGERENCIA CORPORATIVA</v>
      </c>
      <c r="N153" s="97" t="str">
        <f>+VLOOKUP(B153,[1]ACTIVOS!$C$2:$AG$440,31,0)</f>
        <v>DIRECCION DE CAPITAL HUMANO</v>
      </c>
    </row>
    <row r="154" spans="1:14" ht="38.5" x14ac:dyDescent="0.35">
      <c r="A154" s="33">
        <v>149</v>
      </c>
      <c r="B154" s="62">
        <v>1081762182</v>
      </c>
      <c r="C154" s="9">
        <v>44075</v>
      </c>
      <c r="D154" s="65" t="s">
        <v>242</v>
      </c>
      <c r="E154" s="65" t="s">
        <v>556</v>
      </c>
      <c r="F154" s="8">
        <f t="shared" ca="1" si="11"/>
        <v>3</v>
      </c>
      <c r="G154" s="9">
        <v>44075</v>
      </c>
      <c r="H154" s="64">
        <f t="shared" ca="1" si="12"/>
        <v>45170</v>
      </c>
      <c r="I154" s="8">
        <f t="shared" ca="1" si="15"/>
        <v>3</v>
      </c>
      <c r="J154" s="8">
        <f t="shared" ca="1" si="13"/>
        <v>45</v>
      </c>
      <c r="K154" s="14" t="str">
        <f t="shared" ca="1" si="14"/>
        <v>VENCIDAS</v>
      </c>
      <c r="L154" s="11"/>
      <c r="M154" s="83" t="str">
        <f>+VLOOKUP(B154,[1]ACTIVOS!$C$2:$AF$440,30,0)</f>
        <v xml:space="preserve">SUBGERENCIA ACUEDUCTO Y ALCANTARILLADO </v>
      </c>
      <c r="N154" s="97" t="str">
        <f>+VLOOKUP(B154,[1]ACTIVOS!$C$2:$AG$440,31,0)</f>
        <v>DIRECCION DE OPERACIONES</v>
      </c>
    </row>
    <row r="155" spans="1:14" ht="38.5" x14ac:dyDescent="0.35">
      <c r="A155" s="33">
        <v>150</v>
      </c>
      <c r="B155" s="62">
        <v>12563673</v>
      </c>
      <c r="C155" s="9">
        <v>44075</v>
      </c>
      <c r="D155" s="65" t="s">
        <v>243</v>
      </c>
      <c r="E155" s="65" t="s">
        <v>564</v>
      </c>
      <c r="F155" s="8">
        <f t="shared" ca="1" si="11"/>
        <v>3</v>
      </c>
      <c r="G155" s="9">
        <v>44075</v>
      </c>
      <c r="H155" s="64">
        <f t="shared" ca="1" si="12"/>
        <v>45170</v>
      </c>
      <c r="I155" s="8">
        <f t="shared" ca="1" si="15"/>
        <v>3</v>
      </c>
      <c r="J155" s="8">
        <f t="shared" ca="1" si="13"/>
        <v>45</v>
      </c>
      <c r="K155" s="14" t="str">
        <f t="shared" ca="1" si="14"/>
        <v>VENCIDAS</v>
      </c>
      <c r="L155" s="11"/>
      <c r="M155" s="83" t="str">
        <f>+VLOOKUP(B155,[1]ACTIVOS!$C$2:$AF$440,30,0)</f>
        <v xml:space="preserve">SUBGERENCIA ACUEDUCTO Y ALCANTARILLADO </v>
      </c>
      <c r="N155" s="97" t="str">
        <f>+VLOOKUP(B155,[1]ACTIVOS!$C$2:$AG$440,31,0)</f>
        <v>DIRECCION DE ALCANTARILLADO</v>
      </c>
    </row>
    <row r="156" spans="1:14" ht="63.5" x14ac:dyDescent="0.35">
      <c r="A156" s="33">
        <v>151</v>
      </c>
      <c r="B156" s="62">
        <v>84458865</v>
      </c>
      <c r="C156" s="9">
        <v>44075</v>
      </c>
      <c r="D156" s="65" t="s">
        <v>244</v>
      </c>
      <c r="E156" s="65" t="s">
        <v>544</v>
      </c>
      <c r="F156" s="8">
        <f t="shared" ca="1" si="11"/>
        <v>3</v>
      </c>
      <c r="G156" s="9">
        <v>44075</v>
      </c>
      <c r="H156" s="64">
        <f t="shared" ca="1" si="12"/>
        <v>45170</v>
      </c>
      <c r="I156" s="8">
        <f t="shared" ca="1" si="15"/>
        <v>3</v>
      </c>
      <c r="J156" s="8">
        <f t="shared" ca="1" si="13"/>
        <v>45</v>
      </c>
      <c r="K156" s="14" t="str">
        <f t="shared" ca="1" si="14"/>
        <v>VENCIDAS</v>
      </c>
      <c r="L156" s="11"/>
      <c r="M156" s="83" t="str">
        <f>+VLOOKUP(B156,[1]ACTIVOS!$C$2:$AF$440,30,0)</f>
        <v>SUBGERENCIA GESTION COMERCIAL Y SERVICIO AL CIUDADANO</v>
      </c>
      <c r="N156" s="97" t="str">
        <f>+VLOOKUP(B156,[1]ACTIVOS!$C$2:$AG$440,31,0)</f>
        <v>N-A</v>
      </c>
    </row>
    <row r="157" spans="1:14" ht="63.5" x14ac:dyDescent="0.35">
      <c r="A157" s="33">
        <v>152</v>
      </c>
      <c r="B157" s="62">
        <v>7628640</v>
      </c>
      <c r="C157" s="9">
        <v>44075</v>
      </c>
      <c r="D157" s="65" t="s">
        <v>245</v>
      </c>
      <c r="E157" s="65" t="s">
        <v>544</v>
      </c>
      <c r="F157" s="8">
        <f t="shared" ca="1" si="11"/>
        <v>3</v>
      </c>
      <c r="G157" s="9">
        <v>44075</v>
      </c>
      <c r="H157" s="64">
        <f t="shared" ca="1" si="12"/>
        <v>45170</v>
      </c>
      <c r="I157" s="8">
        <f t="shared" ca="1" si="15"/>
        <v>3</v>
      </c>
      <c r="J157" s="8">
        <f t="shared" ca="1" si="13"/>
        <v>45</v>
      </c>
      <c r="K157" s="14" t="str">
        <f t="shared" ca="1" si="14"/>
        <v>VENCIDAS</v>
      </c>
      <c r="L157" s="11"/>
      <c r="M157" s="83" t="str">
        <f>+VLOOKUP(B157,[1]ACTIVOS!$C$2:$AF$440,30,0)</f>
        <v>SUBGERENCIA GESTION COMERCIAL Y SERVICIO AL CIUDADANO</v>
      </c>
      <c r="N157" s="97" t="str">
        <f>+VLOOKUP(B157,[1]ACTIVOS!$C$2:$AG$440,31,0)</f>
        <v>N-A</v>
      </c>
    </row>
    <row r="158" spans="1:14" ht="63.5" x14ac:dyDescent="0.35">
      <c r="A158" s="33">
        <v>153</v>
      </c>
      <c r="B158" s="62">
        <v>1082881171</v>
      </c>
      <c r="C158" s="9">
        <v>44075</v>
      </c>
      <c r="D158" s="65" t="s">
        <v>246</v>
      </c>
      <c r="E158" s="65" t="s">
        <v>554</v>
      </c>
      <c r="F158" s="8">
        <f t="shared" ca="1" si="11"/>
        <v>3</v>
      </c>
      <c r="G158" s="9">
        <v>44075</v>
      </c>
      <c r="H158" s="64">
        <f t="shared" ca="1" si="12"/>
        <v>45170</v>
      </c>
      <c r="I158" s="8">
        <f t="shared" ca="1" si="15"/>
        <v>3</v>
      </c>
      <c r="J158" s="8">
        <f t="shared" ca="1" si="13"/>
        <v>45</v>
      </c>
      <c r="K158" s="14" t="str">
        <f t="shared" ca="1" si="14"/>
        <v>VENCIDAS</v>
      </c>
      <c r="L158" s="11"/>
      <c r="M158" s="83" t="str">
        <f>+VLOOKUP(B158,[1]ACTIVOS!$C$2:$AF$440,30,0)</f>
        <v>SUBGERENCIA GESTION COMERCIAL Y SERVICIO AL CIUDADANO</v>
      </c>
      <c r="N158" s="97" t="str">
        <f>+VLOOKUP(B158,[1]ACTIVOS!$C$2:$AG$440,31,0)</f>
        <v>N-A</v>
      </c>
    </row>
    <row r="159" spans="1:14" ht="38.5" x14ac:dyDescent="0.35">
      <c r="A159" s="33">
        <v>154</v>
      </c>
      <c r="B159" s="62">
        <v>19617894</v>
      </c>
      <c r="C159" s="9">
        <v>44075</v>
      </c>
      <c r="D159" s="65" t="s">
        <v>247</v>
      </c>
      <c r="E159" s="65" t="s">
        <v>559</v>
      </c>
      <c r="F159" s="8">
        <f t="shared" ca="1" si="11"/>
        <v>3</v>
      </c>
      <c r="G159" s="9">
        <v>44075</v>
      </c>
      <c r="H159" s="64">
        <f t="shared" ca="1" si="12"/>
        <v>45170</v>
      </c>
      <c r="I159" s="8">
        <f t="shared" ca="1" si="15"/>
        <v>3</v>
      </c>
      <c r="J159" s="8">
        <f t="shared" ca="1" si="13"/>
        <v>45</v>
      </c>
      <c r="K159" s="14" t="str">
        <f t="shared" ca="1" si="14"/>
        <v>VENCIDAS</v>
      </c>
      <c r="L159" s="11"/>
      <c r="M159" s="83" t="str">
        <f>+VLOOKUP(B159,[1]ACTIVOS!$C$2:$AF$440,30,0)</f>
        <v xml:space="preserve">SUBGERENCIA ACUEDUCTO Y ALCANTARILLADO </v>
      </c>
      <c r="N159" s="97" t="str">
        <f>+VLOOKUP(B159,[1]ACTIVOS!$C$2:$AG$440,31,0)</f>
        <v>DIRECCION DE ACUEDUCTO</v>
      </c>
    </row>
    <row r="160" spans="1:14" ht="38.5" x14ac:dyDescent="0.35">
      <c r="A160" s="33">
        <v>155</v>
      </c>
      <c r="B160" s="62">
        <v>12632706</v>
      </c>
      <c r="C160" s="9">
        <v>44075</v>
      </c>
      <c r="D160" s="67" t="s">
        <v>248</v>
      </c>
      <c r="E160" s="65" t="s">
        <v>559</v>
      </c>
      <c r="F160" s="8">
        <f t="shared" ca="1" si="11"/>
        <v>3</v>
      </c>
      <c r="G160" s="9">
        <v>44075</v>
      </c>
      <c r="H160" s="64">
        <f t="shared" ca="1" si="12"/>
        <v>45170</v>
      </c>
      <c r="I160" s="8">
        <f t="shared" ca="1" si="15"/>
        <v>3</v>
      </c>
      <c r="J160" s="8">
        <f t="shared" ca="1" si="13"/>
        <v>45</v>
      </c>
      <c r="K160" s="14" t="str">
        <f t="shared" ca="1" si="14"/>
        <v>VENCIDAS</v>
      </c>
      <c r="L160" s="11"/>
      <c r="M160" s="83" t="str">
        <f>+VLOOKUP(B160,[1]ACTIVOS!$C$2:$AF$440,30,0)</f>
        <v xml:space="preserve">SUBGERENCIA ACUEDUCTO Y ALCANTARILLADO </v>
      </c>
      <c r="N160" s="97" t="str">
        <f>+VLOOKUP(B160,[1]ACTIVOS!$C$2:$AG$440,31,0)</f>
        <v>DIRECCION DE ACUEDUCTO</v>
      </c>
    </row>
    <row r="161" spans="1:14" ht="63.5" x14ac:dyDescent="0.35">
      <c r="A161" s="33">
        <v>156</v>
      </c>
      <c r="B161" s="62">
        <v>1082923295</v>
      </c>
      <c r="C161" s="9">
        <v>44075</v>
      </c>
      <c r="D161" s="65" t="s">
        <v>249</v>
      </c>
      <c r="E161" s="65" t="s">
        <v>43</v>
      </c>
      <c r="F161" s="8">
        <f t="shared" ca="1" si="11"/>
        <v>3</v>
      </c>
      <c r="G161" s="9">
        <v>44075</v>
      </c>
      <c r="H161" s="64">
        <f t="shared" ca="1" si="12"/>
        <v>45170</v>
      </c>
      <c r="I161" s="8">
        <f t="shared" ca="1" si="15"/>
        <v>3</v>
      </c>
      <c r="J161" s="8">
        <f t="shared" ca="1" si="13"/>
        <v>45</v>
      </c>
      <c r="K161" s="14" t="str">
        <f t="shared" ca="1" si="14"/>
        <v>VENCIDAS</v>
      </c>
      <c r="L161" s="11"/>
      <c r="M161" s="83" t="str">
        <f>+VLOOKUP(B161,[1]ACTIVOS!$C$2:$AF$440,30,0)</f>
        <v>SUBGERENCIA GESTION COMERCIAL Y SERVICIO AL CIUDADANO</v>
      </c>
      <c r="N161" s="97" t="str">
        <f>+VLOOKUP(B161,[1]ACTIVOS!$C$2:$AG$440,31,0)</f>
        <v>N-A</v>
      </c>
    </row>
    <row r="162" spans="1:14" ht="38.5" x14ac:dyDescent="0.35">
      <c r="A162" s="33">
        <v>157</v>
      </c>
      <c r="B162" s="62">
        <v>7591671</v>
      </c>
      <c r="C162" s="9">
        <v>44075</v>
      </c>
      <c r="D162" s="65" t="s">
        <v>250</v>
      </c>
      <c r="E162" s="65" t="s">
        <v>547</v>
      </c>
      <c r="F162" s="8">
        <f t="shared" ca="1" si="11"/>
        <v>3</v>
      </c>
      <c r="G162" s="9">
        <v>44075</v>
      </c>
      <c r="H162" s="64">
        <f t="shared" ca="1" si="12"/>
        <v>45170</v>
      </c>
      <c r="I162" s="8">
        <f t="shared" ca="1" si="15"/>
        <v>3</v>
      </c>
      <c r="J162" s="8">
        <f t="shared" ca="1" si="13"/>
        <v>45</v>
      </c>
      <c r="K162" s="14" t="str">
        <f t="shared" ca="1" si="14"/>
        <v>VENCIDAS</v>
      </c>
      <c r="L162" s="11"/>
      <c r="M162" s="83" t="str">
        <f>+VLOOKUP(B162,[1]ACTIVOS!$C$2:$AF$440,30,0)</f>
        <v xml:space="preserve">SUBGERENCIA ACUEDUCTO Y ALCANTARILLADO </v>
      </c>
      <c r="N162" s="97" t="str">
        <f>+VLOOKUP(B162,[1]ACTIVOS!$C$2:$AG$440,31,0)</f>
        <v>DIRECCION DE ALCANTARILLADO</v>
      </c>
    </row>
    <row r="163" spans="1:14" ht="38.5" x14ac:dyDescent="0.35">
      <c r="A163" s="33">
        <v>158</v>
      </c>
      <c r="B163" s="62">
        <v>85151077</v>
      </c>
      <c r="C163" s="9">
        <v>44075</v>
      </c>
      <c r="D163" s="65" t="s">
        <v>251</v>
      </c>
      <c r="E163" s="65" t="s">
        <v>572</v>
      </c>
      <c r="F163" s="8">
        <f t="shared" ca="1" si="11"/>
        <v>3</v>
      </c>
      <c r="G163" s="9">
        <v>44075</v>
      </c>
      <c r="H163" s="64">
        <f t="shared" ca="1" si="12"/>
        <v>45170</v>
      </c>
      <c r="I163" s="8">
        <f t="shared" ca="1" si="15"/>
        <v>3</v>
      </c>
      <c r="J163" s="8">
        <f t="shared" ca="1" si="13"/>
        <v>45</v>
      </c>
      <c r="K163" s="14" t="str">
        <f t="shared" ca="1" si="14"/>
        <v>VENCIDAS</v>
      </c>
      <c r="L163" s="11"/>
      <c r="M163" s="83" t="str">
        <f>+VLOOKUP(B163,[1]ACTIVOS!$C$2:$AF$440,30,0)</f>
        <v xml:space="preserve">SUBGERENCIA ACUEDUCTO Y ALCANTARILLADO </v>
      </c>
      <c r="N163" s="97" t="str">
        <f>+VLOOKUP(B163,[1]ACTIVOS!$C$2:$AG$440,31,0)</f>
        <v>DIRECCION DE ACUEDUCTO</v>
      </c>
    </row>
    <row r="164" spans="1:14" ht="38.5" x14ac:dyDescent="0.35">
      <c r="A164" s="33">
        <v>159</v>
      </c>
      <c r="B164" s="62">
        <v>85454837</v>
      </c>
      <c r="C164" s="9">
        <v>44075</v>
      </c>
      <c r="D164" s="65" t="s">
        <v>252</v>
      </c>
      <c r="E164" s="65" t="s">
        <v>547</v>
      </c>
      <c r="F164" s="8">
        <f t="shared" ca="1" si="11"/>
        <v>3</v>
      </c>
      <c r="G164" s="9">
        <v>44075</v>
      </c>
      <c r="H164" s="64">
        <f t="shared" ca="1" si="12"/>
        <v>45170</v>
      </c>
      <c r="I164" s="8">
        <f t="shared" ca="1" si="15"/>
        <v>3</v>
      </c>
      <c r="J164" s="8">
        <f t="shared" ca="1" si="13"/>
        <v>45</v>
      </c>
      <c r="K164" s="14" t="str">
        <f t="shared" ca="1" si="14"/>
        <v>VENCIDAS</v>
      </c>
      <c r="L164" s="11"/>
      <c r="M164" s="83" t="str">
        <f>+VLOOKUP(B164,[1]ACTIVOS!$C$2:$AF$440,30,0)</f>
        <v xml:space="preserve">SUBGERENCIA ACUEDUCTO Y ALCANTARILLADO </v>
      </c>
      <c r="N164" s="97" t="str">
        <f>+VLOOKUP(B164,[1]ACTIVOS!$C$2:$AG$440,31,0)</f>
        <v>DIRECCION DE ALCANTARILLADO</v>
      </c>
    </row>
    <row r="165" spans="1:14" ht="38.5" x14ac:dyDescent="0.35">
      <c r="A165" s="33">
        <v>160</v>
      </c>
      <c r="B165" s="62">
        <v>1062807133</v>
      </c>
      <c r="C165" s="9">
        <v>44075</v>
      </c>
      <c r="D165" s="65" t="s">
        <v>253</v>
      </c>
      <c r="E165" s="65" t="s">
        <v>553</v>
      </c>
      <c r="F165" s="8">
        <f t="shared" ca="1" si="11"/>
        <v>3</v>
      </c>
      <c r="G165" s="9">
        <v>44075</v>
      </c>
      <c r="H165" s="64">
        <f t="shared" ca="1" si="12"/>
        <v>45170</v>
      </c>
      <c r="I165" s="8">
        <f t="shared" ca="1" si="15"/>
        <v>3</v>
      </c>
      <c r="J165" s="8">
        <f t="shared" ca="1" si="13"/>
        <v>45</v>
      </c>
      <c r="K165" s="14" t="str">
        <f t="shared" ca="1" si="14"/>
        <v>VENCIDAS</v>
      </c>
      <c r="L165" s="11"/>
      <c r="M165" s="83" t="str">
        <f>+VLOOKUP(B165,[1]ACTIVOS!$C$2:$AF$440,30,0)</f>
        <v xml:space="preserve">SUBGERENCIA ACUEDUCTO Y ALCANTARILLADO </v>
      </c>
      <c r="N165" s="97" t="str">
        <f>+VLOOKUP(B165,[1]ACTIVOS!$C$2:$AG$440,31,0)</f>
        <v>DIRECCION DE OPERACIONES</v>
      </c>
    </row>
    <row r="166" spans="1:14" ht="38.5" x14ac:dyDescent="0.35">
      <c r="A166" s="33">
        <v>161</v>
      </c>
      <c r="B166" s="62">
        <v>12629120</v>
      </c>
      <c r="C166" s="9">
        <v>44075</v>
      </c>
      <c r="D166" s="65" t="s">
        <v>254</v>
      </c>
      <c r="E166" s="65" t="s">
        <v>571</v>
      </c>
      <c r="F166" s="8">
        <f t="shared" ca="1" si="11"/>
        <v>3</v>
      </c>
      <c r="G166" s="9">
        <v>44075</v>
      </c>
      <c r="H166" s="64">
        <f t="shared" ca="1" si="12"/>
        <v>45170</v>
      </c>
      <c r="I166" s="8">
        <f t="shared" ca="1" si="15"/>
        <v>3</v>
      </c>
      <c r="J166" s="8">
        <f t="shared" ca="1" si="13"/>
        <v>45</v>
      </c>
      <c r="K166" s="14" t="str">
        <f t="shared" ca="1" si="14"/>
        <v>VENCIDAS</v>
      </c>
      <c r="L166" s="11"/>
      <c r="M166" s="83" t="str">
        <f>+VLOOKUP(B166,[1]ACTIVOS!$C$2:$AF$440,30,0)</f>
        <v xml:space="preserve">SUBGERENCIA ACUEDUCTO Y ALCANTARILLADO </v>
      </c>
      <c r="N166" s="97" t="str">
        <f>+VLOOKUP(B166,[1]ACTIVOS!$C$2:$AG$440,31,0)</f>
        <v>DIRECCION DE OPERACIONES</v>
      </c>
    </row>
    <row r="167" spans="1:14" ht="26" x14ac:dyDescent="0.35">
      <c r="A167" s="33">
        <v>162</v>
      </c>
      <c r="B167" s="62">
        <v>1082888434</v>
      </c>
      <c r="C167" s="9">
        <v>44075</v>
      </c>
      <c r="D167" s="65" t="s">
        <v>255</v>
      </c>
      <c r="E167" s="65" t="s">
        <v>43</v>
      </c>
      <c r="F167" s="8">
        <f t="shared" ca="1" si="11"/>
        <v>3</v>
      </c>
      <c r="G167" s="9">
        <v>44075</v>
      </c>
      <c r="H167" s="64">
        <f t="shared" ca="1" si="12"/>
        <v>45170</v>
      </c>
      <c r="I167" s="8">
        <f t="shared" ca="1" si="15"/>
        <v>3</v>
      </c>
      <c r="J167" s="8">
        <f t="shared" ca="1" si="13"/>
        <v>45</v>
      </c>
      <c r="K167" s="14" t="str">
        <f t="shared" ca="1" si="14"/>
        <v>VENCIDAS</v>
      </c>
      <c r="L167" s="11"/>
      <c r="M167" s="83" t="str">
        <f>+VLOOKUP(B167,[1]ACTIVOS!$C$2:$AF$440,30,0)</f>
        <v>SUBGERENCIA CORPORATIVA</v>
      </c>
      <c r="N167" s="97" t="str">
        <f>+VLOOKUP(B167,[1]ACTIVOS!$C$2:$AG$440,31,0)</f>
        <v>N-A</v>
      </c>
    </row>
    <row r="168" spans="1:14" ht="38.5" x14ac:dyDescent="0.35">
      <c r="A168" s="33">
        <v>163</v>
      </c>
      <c r="B168" s="62">
        <v>12562389</v>
      </c>
      <c r="C168" s="9">
        <v>44075</v>
      </c>
      <c r="D168" s="65" t="s">
        <v>256</v>
      </c>
      <c r="E168" s="65" t="s">
        <v>535</v>
      </c>
      <c r="F168" s="8">
        <f t="shared" ca="1" si="11"/>
        <v>3</v>
      </c>
      <c r="G168" s="9">
        <v>44075</v>
      </c>
      <c r="H168" s="64">
        <f t="shared" ca="1" si="12"/>
        <v>45170</v>
      </c>
      <c r="I168" s="8">
        <f t="shared" ca="1" si="15"/>
        <v>3</v>
      </c>
      <c r="J168" s="8">
        <f t="shared" ca="1" si="13"/>
        <v>45</v>
      </c>
      <c r="K168" s="14" t="str">
        <f t="shared" ca="1" si="14"/>
        <v>VENCIDAS</v>
      </c>
      <c r="L168" s="11"/>
      <c r="M168" s="83" t="str">
        <f>+VLOOKUP(B168,[1]ACTIVOS!$C$2:$AF$440,30,0)</f>
        <v>SUBGERENCIA PROYECTOS Y SOSTENIBILIDAD</v>
      </c>
      <c r="N168" s="97" t="str">
        <f>+VLOOKUP(B168,[1]ACTIVOS!$C$2:$AG$440,31,0)</f>
        <v>N-A</v>
      </c>
    </row>
    <row r="169" spans="1:14" ht="63.5" x14ac:dyDescent="0.35">
      <c r="A169" s="33">
        <v>164</v>
      </c>
      <c r="B169" s="62">
        <v>84453597</v>
      </c>
      <c r="C169" s="9">
        <v>44075</v>
      </c>
      <c r="D169" s="65" t="s">
        <v>257</v>
      </c>
      <c r="E169" s="65" t="s">
        <v>552</v>
      </c>
      <c r="F169" s="8">
        <f t="shared" ca="1" si="11"/>
        <v>3</v>
      </c>
      <c r="G169" s="9">
        <v>44075</v>
      </c>
      <c r="H169" s="64">
        <f t="shared" ca="1" si="12"/>
        <v>45170</v>
      </c>
      <c r="I169" s="8">
        <f t="shared" ca="1" si="15"/>
        <v>3</v>
      </c>
      <c r="J169" s="8">
        <f t="shared" ca="1" si="13"/>
        <v>45</v>
      </c>
      <c r="K169" s="14" t="str">
        <f t="shared" ca="1" si="14"/>
        <v>VENCIDAS</v>
      </c>
      <c r="L169" s="11"/>
      <c r="M169" s="83" t="str">
        <f>+VLOOKUP(B169,[1]ACTIVOS!$C$2:$AF$440,30,0)</f>
        <v>SUBGERENCIA GESTION COMERCIAL Y SERVICIO AL CIUDADANO</v>
      </c>
      <c r="N169" s="97" t="str">
        <f>+VLOOKUP(B169,[1]ACTIVOS!$C$2:$AG$440,31,0)</f>
        <v>N-A</v>
      </c>
    </row>
    <row r="170" spans="1:14" ht="63.5" x14ac:dyDescent="0.35">
      <c r="A170" s="33">
        <v>165</v>
      </c>
      <c r="B170" s="62">
        <v>7600836</v>
      </c>
      <c r="C170" s="9">
        <v>44075</v>
      </c>
      <c r="D170" s="65" t="s">
        <v>258</v>
      </c>
      <c r="E170" s="65" t="s">
        <v>535</v>
      </c>
      <c r="F170" s="8">
        <f t="shared" ca="1" si="11"/>
        <v>3</v>
      </c>
      <c r="G170" s="9">
        <v>44075</v>
      </c>
      <c r="H170" s="64">
        <f t="shared" ca="1" si="12"/>
        <v>45170</v>
      </c>
      <c r="I170" s="8">
        <f t="shared" ca="1" si="15"/>
        <v>3</v>
      </c>
      <c r="J170" s="8">
        <f t="shared" ca="1" si="13"/>
        <v>45</v>
      </c>
      <c r="K170" s="14" t="str">
        <f t="shared" ca="1" si="14"/>
        <v>VENCIDAS</v>
      </c>
      <c r="L170" s="11"/>
      <c r="M170" s="83" t="str">
        <f>+VLOOKUP(B170,[1]ACTIVOS!$C$2:$AF$440,30,0)</f>
        <v>SUBGERENCIA GESTION COMERCIAL Y SERVICIO AL CIUDADANO</v>
      </c>
      <c r="N170" s="97" t="str">
        <f>+VLOOKUP(B170,[1]ACTIVOS!$C$2:$AG$440,31,0)</f>
        <v>N-A</v>
      </c>
    </row>
    <row r="171" spans="1:14" ht="63.5" x14ac:dyDescent="0.35">
      <c r="A171" s="33">
        <v>166</v>
      </c>
      <c r="B171" s="62">
        <v>9271759</v>
      </c>
      <c r="C171" s="9">
        <v>44075</v>
      </c>
      <c r="D171" s="65" t="s">
        <v>259</v>
      </c>
      <c r="E171" s="65" t="s">
        <v>570</v>
      </c>
      <c r="F171" s="8">
        <f t="shared" ca="1" si="11"/>
        <v>3</v>
      </c>
      <c r="G171" s="9">
        <v>44075</v>
      </c>
      <c r="H171" s="64">
        <f t="shared" ca="1" si="12"/>
        <v>45170</v>
      </c>
      <c r="I171" s="8">
        <f t="shared" ca="1" si="15"/>
        <v>3</v>
      </c>
      <c r="J171" s="8">
        <f t="shared" ca="1" si="13"/>
        <v>45</v>
      </c>
      <c r="K171" s="14" t="str">
        <f t="shared" ca="1" si="14"/>
        <v>VENCIDAS</v>
      </c>
      <c r="L171" s="11"/>
      <c r="M171" s="83" t="str">
        <f>+VLOOKUP(B171,[1]ACTIVOS!$C$2:$AF$440,30,0)</f>
        <v>SUBGERENCIA GESTION COMERCIAL Y SERVICIO AL CIUDADANO</v>
      </c>
      <c r="N171" s="97" t="str">
        <f>+VLOOKUP(B171,[1]ACTIVOS!$C$2:$AG$440,31,0)</f>
        <v>N-A</v>
      </c>
    </row>
    <row r="172" spans="1:14" ht="38.5" x14ac:dyDescent="0.35">
      <c r="A172" s="33">
        <v>167</v>
      </c>
      <c r="B172" s="62">
        <v>7140834</v>
      </c>
      <c r="C172" s="9">
        <v>44075</v>
      </c>
      <c r="D172" s="65" t="s">
        <v>260</v>
      </c>
      <c r="E172" s="65" t="s">
        <v>569</v>
      </c>
      <c r="F172" s="8">
        <f t="shared" ca="1" si="11"/>
        <v>3</v>
      </c>
      <c r="G172" s="9">
        <v>44075</v>
      </c>
      <c r="H172" s="64">
        <f t="shared" ca="1" si="12"/>
        <v>45170</v>
      </c>
      <c r="I172" s="8">
        <f t="shared" ca="1" si="15"/>
        <v>3</v>
      </c>
      <c r="J172" s="8">
        <f t="shared" ca="1" si="13"/>
        <v>45</v>
      </c>
      <c r="K172" s="14" t="str">
        <f t="shared" ca="1" si="14"/>
        <v>VENCIDAS</v>
      </c>
      <c r="L172" s="11"/>
      <c r="M172" s="83" t="str">
        <f>+VLOOKUP(B172,[1]ACTIVOS!$C$2:$AF$440,30,0)</f>
        <v>SUBGERENCIA OPERACIÓN DE OTROS SERVICIOS</v>
      </c>
      <c r="N172" s="97" t="str">
        <f>+VLOOKUP(B172,[1]ACTIVOS!$C$2:$AG$440,31,0)</f>
        <v>DIRECCION DE ASEO Y APROVECHAMIENTO</v>
      </c>
    </row>
    <row r="173" spans="1:14" ht="38.5" x14ac:dyDescent="0.35">
      <c r="A173" s="33">
        <v>168</v>
      </c>
      <c r="B173" s="62">
        <v>12627955</v>
      </c>
      <c r="C173" s="9">
        <v>44075</v>
      </c>
      <c r="D173" s="65" t="s">
        <v>261</v>
      </c>
      <c r="E173" s="65" t="s">
        <v>562</v>
      </c>
      <c r="F173" s="8">
        <f t="shared" ca="1" si="11"/>
        <v>3</v>
      </c>
      <c r="G173" s="9">
        <v>44075</v>
      </c>
      <c r="H173" s="64">
        <f t="shared" ca="1" si="12"/>
        <v>45170</v>
      </c>
      <c r="I173" s="8">
        <f t="shared" ca="1" si="15"/>
        <v>3</v>
      </c>
      <c r="J173" s="8">
        <f t="shared" ca="1" si="13"/>
        <v>45</v>
      </c>
      <c r="K173" s="14" t="str">
        <f t="shared" ca="1" si="14"/>
        <v>VENCIDAS</v>
      </c>
      <c r="L173" s="11"/>
      <c r="M173" s="83" t="str">
        <f>+VLOOKUP(B173,[1]ACTIVOS!$C$2:$AF$440,30,0)</f>
        <v xml:space="preserve">SUBGERENCIA ACUEDUCTO Y ALCANTARILLADO </v>
      </c>
      <c r="N173" s="97" t="str">
        <f>+VLOOKUP(B173,[1]ACTIVOS!$C$2:$AG$440,31,0)</f>
        <v>DIRECCION DE OPERACIONES</v>
      </c>
    </row>
    <row r="174" spans="1:14" ht="63.5" x14ac:dyDescent="0.35">
      <c r="A174" s="33">
        <v>169</v>
      </c>
      <c r="B174" s="62">
        <v>1082923343</v>
      </c>
      <c r="C174" s="9">
        <v>44075</v>
      </c>
      <c r="D174" s="65" t="s">
        <v>262</v>
      </c>
      <c r="E174" s="65" t="s">
        <v>570</v>
      </c>
      <c r="F174" s="8">
        <f t="shared" ca="1" si="11"/>
        <v>3</v>
      </c>
      <c r="G174" s="9">
        <v>44075</v>
      </c>
      <c r="H174" s="64">
        <f t="shared" ca="1" si="12"/>
        <v>45170</v>
      </c>
      <c r="I174" s="8">
        <f t="shared" ca="1" si="15"/>
        <v>3</v>
      </c>
      <c r="J174" s="8">
        <f t="shared" ca="1" si="13"/>
        <v>45</v>
      </c>
      <c r="K174" s="14" t="str">
        <f t="shared" ca="1" si="14"/>
        <v>VENCIDAS</v>
      </c>
      <c r="L174" s="11"/>
      <c r="M174" s="83" t="str">
        <f>+VLOOKUP(B174,[1]ACTIVOS!$C$2:$AF$440,30,0)</f>
        <v>SUBGERENCIA GESTION COMERCIAL Y SERVICIO AL CIUDADANO</v>
      </c>
      <c r="N174" s="97" t="str">
        <f>+VLOOKUP(B174,[1]ACTIVOS!$C$2:$AG$440,31,0)</f>
        <v>N-A</v>
      </c>
    </row>
    <row r="175" spans="1:14" ht="38.5" x14ac:dyDescent="0.35">
      <c r="A175" s="33">
        <v>170</v>
      </c>
      <c r="B175" s="62">
        <v>1083033260</v>
      </c>
      <c r="C175" s="9">
        <v>44075</v>
      </c>
      <c r="D175" s="65" t="s">
        <v>263</v>
      </c>
      <c r="E175" s="65" t="s">
        <v>555</v>
      </c>
      <c r="F175" s="8">
        <f t="shared" ca="1" si="11"/>
        <v>3</v>
      </c>
      <c r="G175" s="9">
        <v>44075</v>
      </c>
      <c r="H175" s="64">
        <f t="shared" ca="1" si="12"/>
        <v>45170</v>
      </c>
      <c r="I175" s="8">
        <f t="shared" ca="1" si="15"/>
        <v>3</v>
      </c>
      <c r="J175" s="8">
        <f t="shared" ca="1" si="13"/>
        <v>45</v>
      </c>
      <c r="K175" s="14" t="str">
        <f t="shared" ca="1" si="14"/>
        <v>VENCIDAS</v>
      </c>
      <c r="L175" s="11"/>
      <c r="M175" s="83" t="str">
        <f>+VLOOKUP(B175,[1]ACTIVOS!$C$2:$AF$440,30,0)</f>
        <v xml:space="preserve">SUBGERENCIA ACUEDUCTO Y ALCANTARILLADO </v>
      </c>
      <c r="N175" s="97" t="str">
        <f>+VLOOKUP(B175,[1]ACTIVOS!$C$2:$AG$440,31,0)</f>
        <v>DIRECCION DE OPERACIONES</v>
      </c>
    </row>
    <row r="176" spans="1:14" ht="38.5" x14ac:dyDescent="0.35">
      <c r="A176" s="33">
        <v>171</v>
      </c>
      <c r="B176" s="62">
        <v>7632389</v>
      </c>
      <c r="C176" s="9">
        <v>44075</v>
      </c>
      <c r="D176" s="65" t="s">
        <v>264</v>
      </c>
      <c r="E176" s="65" t="s">
        <v>553</v>
      </c>
      <c r="F176" s="8">
        <f t="shared" ca="1" si="11"/>
        <v>3</v>
      </c>
      <c r="G176" s="9">
        <v>44075</v>
      </c>
      <c r="H176" s="64">
        <f t="shared" ca="1" si="12"/>
        <v>45170</v>
      </c>
      <c r="I176" s="8">
        <f t="shared" ca="1" si="15"/>
        <v>3</v>
      </c>
      <c r="J176" s="8">
        <f t="shared" ca="1" si="13"/>
        <v>45</v>
      </c>
      <c r="K176" s="14" t="str">
        <f t="shared" ca="1" si="14"/>
        <v>VENCIDAS</v>
      </c>
      <c r="L176" s="11"/>
      <c r="M176" s="83" t="str">
        <f>+VLOOKUP(B176,[1]ACTIVOS!$C$2:$AF$440,30,0)</f>
        <v xml:space="preserve">SUBGERENCIA ACUEDUCTO Y ALCANTARILLADO </v>
      </c>
      <c r="N176" s="97" t="str">
        <f>+VLOOKUP(B176,[1]ACTIVOS!$C$2:$AG$440,31,0)</f>
        <v>DIRECCION DE OPERACIONES</v>
      </c>
    </row>
    <row r="177" spans="1:14" ht="63.5" x14ac:dyDescent="0.35">
      <c r="A177" s="33">
        <v>172</v>
      </c>
      <c r="B177" s="62">
        <v>7141269</v>
      </c>
      <c r="C177" s="9">
        <v>44075</v>
      </c>
      <c r="D177" s="65" t="s">
        <v>265</v>
      </c>
      <c r="E177" s="65" t="s">
        <v>552</v>
      </c>
      <c r="F177" s="8">
        <f t="shared" ca="1" si="11"/>
        <v>3</v>
      </c>
      <c r="G177" s="9">
        <v>44075</v>
      </c>
      <c r="H177" s="64">
        <f t="shared" ca="1" si="12"/>
        <v>45170</v>
      </c>
      <c r="I177" s="8">
        <f t="shared" ca="1" si="15"/>
        <v>3</v>
      </c>
      <c r="J177" s="8">
        <f t="shared" ca="1" si="13"/>
        <v>45</v>
      </c>
      <c r="K177" s="14" t="str">
        <f t="shared" ca="1" si="14"/>
        <v>VENCIDAS</v>
      </c>
      <c r="L177" s="11"/>
      <c r="M177" s="83" t="str">
        <f>+VLOOKUP(B177,[1]ACTIVOS!$C$2:$AF$440,30,0)</f>
        <v>SUBGERENCIA GESTION COMERCIAL Y SERVICIO AL CIUDADANO</v>
      </c>
      <c r="N177" s="97" t="str">
        <f>+VLOOKUP(B177,[1]ACTIVOS!$C$2:$AG$440,31,0)</f>
        <v>N-A</v>
      </c>
    </row>
    <row r="178" spans="1:14" ht="38.5" x14ac:dyDescent="0.35">
      <c r="A178" s="33">
        <v>173</v>
      </c>
      <c r="B178" s="62">
        <v>12630105</v>
      </c>
      <c r="C178" s="9">
        <v>44075</v>
      </c>
      <c r="D178" s="65" t="s">
        <v>266</v>
      </c>
      <c r="E178" s="65" t="s">
        <v>555</v>
      </c>
      <c r="F178" s="8">
        <f t="shared" ca="1" si="11"/>
        <v>3</v>
      </c>
      <c r="G178" s="9">
        <v>44075</v>
      </c>
      <c r="H178" s="64">
        <f t="shared" ca="1" si="12"/>
        <v>45170</v>
      </c>
      <c r="I178" s="8">
        <f t="shared" ca="1" si="15"/>
        <v>3</v>
      </c>
      <c r="J178" s="8">
        <f t="shared" ca="1" si="13"/>
        <v>45</v>
      </c>
      <c r="K178" s="14" t="str">
        <f t="shared" ca="1" si="14"/>
        <v>VENCIDAS</v>
      </c>
      <c r="L178" s="11"/>
      <c r="M178" s="83" t="str">
        <f>+VLOOKUP(B178,[1]ACTIVOS!$C$2:$AF$440,30,0)</f>
        <v xml:space="preserve">SUBGERENCIA ACUEDUCTO Y ALCANTARILLADO </v>
      </c>
      <c r="N178" s="97" t="str">
        <f>+VLOOKUP(B178,[1]ACTIVOS!$C$2:$AG$440,31,0)</f>
        <v>DIRECCION DE OPERACIONES</v>
      </c>
    </row>
    <row r="179" spans="1:14" ht="38.5" x14ac:dyDescent="0.35">
      <c r="A179" s="33">
        <v>174</v>
      </c>
      <c r="B179" s="62">
        <v>1083017664</v>
      </c>
      <c r="C179" s="9">
        <v>44075</v>
      </c>
      <c r="D179" s="66" t="s">
        <v>267</v>
      </c>
      <c r="E179" s="66" t="s">
        <v>562</v>
      </c>
      <c r="F179" s="8">
        <f t="shared" ca="1" si="11"/>
        <v>3</v>
      </c>
      <c r="G179" s="9">
        <v>44075</v>
      </c>
      <c r="H179" s="64">
        <f t="shared" ca="1" si="12"/>
        <v>45170</v>
      </c>
      <c r="I179" s="8">
        <f t="shared" ca="1" si="15"/>
        <v>3</v>
      </c>
      <c r="J179" s="8">
        <f t="shared" ca="1" si="13"/>
        <v>45</v>
      </c>
      <c r="K179" s="14" t="str">
        <f t="shared" ca="1" si="14"/>
        <v>VENCIDAS</v>
      </c>
      <c r="L179" s="11"/>
      <c r="M179" s="83" t="str">
        <f>+VLOOKUP(B179,[1]ACTIVOS!$C$2:$AF$440,30,0)</f>
        <v xml:space="preserve">SUBGERENCIA ACUEDUCTO Y ALCANTARILLADO </v>
      </c>
      <c r="N179" s="97" t="str">
        <f>+VLOOKUP(B179,[1]ACTIVOS!$C$2:$AG$440,31,0)</f>
        <v>DIRECCION DE OPERACIONES</v>
      </c>
    </row>
    <row r="180" spans="1:14" ht="38.5" x14ac:dyDescent="0.35">
      <c r="A180" s="33">
        <v>175</v>
      </c>
      <c r="B180" s="62">
        <v>1082874228</v>
      </c>
      <c r="C180" s="9">
        <v>44075</v>
      </c>
      <c r="D180" s="66" t="s">
        <v>268</v>
      </c>
      <c r="E180" s="66" t="s">
        <v>576</v>
      </c>
      <c r="F180" s="8">
        <f t="shared" ca="1" si="11"/>
        <v>3</v>
      </c>
      <c r="G180" s="9">
        <v>44075</v>
      </c>
      <c r="H180" s="64">
        <f t="shared" ca="1" si="12"/>
        <v>45170</v>
      </c>
      <c r="I180" s="8">
        <f t="shared" ca="1" si="15"/>
        <v>3</v>
      </c>
      <c r="J180" s="8">
        <f t="shared" ca="1" si="13"/>
        <v>45</v>
      </c>
      <c r="K180" s="14" t="str">
        <f t="shared" ca="1" si="14"/>
        <v>VENCIDAS</v>
      </c>
      <c r="L180" s="11"/>
      <c r="M180" s="83" t="str">
        <f>+VLOOKUP(B180,[1]ACTIVOS!$C$2:$AF$440,30,0)</f>
        <v xml:space="preserve">SUBGERENCIA ACUEDUCTO Y ALCANTARILLADO </v>
      </c>
      <c r="N180" s="97" t="str">
        <f>+VLOOKUP(B180,[1]ACTIVOS!$C$2:$AG$440,31,0)</f>
        <v>DIRECCION DE OPERACIONES</v>
      </c>
    </row>
    <row r="181" spans="1:14" ht="63.5" x14ac:dyDescent="0.35">
      <c r="A181" s="33">
        <v>176</v>
      </c>
      <c r="B181" s="62">
        <v>84450096</v>
      </c>
      <c r="C181" s="9">
        <v>44075</v>
      </c>
      <c r="D181" s="65" t="s">
        <v>269</v>
      </c>
      <c r="E181" s="65" t="s">
        <v>552</v>
      </c>
      <c r="F181" s="8">
        <f t="shared" ca="1" si="11"/>
        <v>3</v>
      </c>
      <c r="G181" s="9">
        <v>44075</v>
      </c>
      <c r="H181" s="64">
        <f t="shared" ca="1" si="12"/>
        <v>45170</v>
      </c>
      <c r="I181" s="8">
        <f t="shared" ca="1" si="15"/>
        <v>3</v>
      </c>
      <c r="J181" s="8">
        <f t="shared" ca="1" si="13"/>
        <v>45</v>
      </c>
      <c r="K181" s="14" t="str">
        <f t="shared" ca="1" si="14"/>
        <v>VENCIDAS</v>
      </c>
      <c r="L181" s="11"/>
      <c r="M181" s="83" t="str">
        <f>+VLOOKUP(B181,[1]ACTIVOS!$C$2:$AF$440,30,0)</f>
        <v>SUBGERENCIA GESTION COMERCIAL Y SERVICIO AL CIUDADANO</v>
      </c>
      <c r="N181" s="97" t="str">
        <f>+VLOOKUP(B181,[1]ACTIVOS!$C$2:$AG$440,31,0)</f>
        <v>N-A</v>
      </c>
    </row>
    <row r="182" spans="1:14" ht="38.5" x14ac:dyDescent="0.35">
      <c r="A182" s="33">
        <v>177</v>
      </c>
      <c r="B182" s="62">
        <v>79673037</v>
      </c>
      <c r="C182" s="9">
        <v>44075</v>
      </c>
      <c r="D182" s="65" t="s">
        <v>270</v>
      </c>
      <c r="E182" s="65" t="s">
        <v>545</v>
      </c>
      <c r="F182" s="8">
        <f t="shared" ca="1" si="11"/>
        <v>3</v>
      </c>
      <c r="G182" s="9">
        <v>44075</v>
      </c>
      <c r="H182" s="64">
        <f t="shared" ca="1" si="12"/>
        <v>45170</v>
      </c>
      <c r="I182" s="8">
        <f t="shared" ca="1" si="15"/>
        <v>3</v>
      </c>
      <c r="J182" s="8">
        <f t="shared" ca="1" si="13"/>
        <v>45</v>
      </c>
      <c r="K182" s="14" t="str">
        <f t="shared" ca="1" si="14"/>
        <v>VENCIDAS</v>
      </c>
      <c r="L182" s="11"/>
      <c r="M182" s="83" t="str">
        <f>+VLOOKUP(B182,[1]ACTIVOS!$C$2:$AF$440,30,0)</f>
        <v xml:space="preserve">SUBGERENCIA ACUEDUCTO Y ALCANTARILLADO </v>
      </c>
      <c r="N182" s="97" t="str">
        <f>+VLOOKUP(B182,[1]ACTIVOS!$C$2:$AG$440,31,0)</f>
        <v>DIRECCION DE ACUEDUCTO</v>
      </c>
    </row>
    <row r="183" spans="1:14" ht="38.5" x14ac:dyDescent="0.35">
      <c r="A183" s="33">
        <v>178</v>
      </c>
      <c r="B183" s="62">
        <v>4978457</v>
      </c>
      <c r="C183" s="9">
        <v>44075</v>
      </c>
      <c r="D183" s="65" t="s">
        <v>271</v>
      </c>
      <c r="E183" s="65" t="s">
        <v>545</v>
      </c>
      <c r="F183" s="8">
        <f t="shared" ca="1" si="11"/>
        <v>3</v>
      </c>
      <c r="G183" s="9">
        <v>44075</v>
      </c>
      <c r="H183" s="64">
        <f t="shared" ca="1" si="12"/>
        <v>45170</v>
      </c>
      <c r="I183" s="8">
        <f t="shared" ca="1" si="15"/>
        <v>3</v>
      </c>
      <c r="J183" s="8">
        <f t="shared" ca="1" si="13"/>
        <v>45</v>
      </c>
      <c r="K183" s="14" t="str">
        <f t="shared" ca="1" si="14"/>
        <v>VENCIDAS</v>
      </c>
      <c r="L183" s="11"/>
      <c r="M183" s="83" t="str">
        <f>+VLOOKUP(B183,[1]ACTIVOS!$C$2:$AF$440,30,0)</f>
        <v xml:space="preserve">SUBGERENCIA ACUEDUCTO Y ALCANTARILLADO </v>
      </c>
      <c r="N183" s="97" t="str">
        <f>+VLOOKUP(B183,[1]ACTIVOS!$C$2:$AG$440,31,0)</f>
        <v>DIRECCION DE ACUEDUCTO</v>
      </c>
    </row>
    <row r="184" spans="1:14" ht="63.5" x14ac:dyDescent="0.35">
      <c r="A184" s="33">
        <v>179</v>
      </c>
      <c r="B184" s="62">
        <v>84452653</v>
      </c>
      <c r="C184" s="9">
        <v>44075</v>
      </c>
      <c r="D184" s="65" t="s">
        <v>272</v>
      </c>
      <c r="E184" s="65" t="s">
        <v>552</v>
      </c>
      <c r="F184" s="8">
        <f t="shared" ca="1" si="11"/>
        <v>3</v>
      </c>
      <c r="G184" s="9">
        <v>44075</v>
      </c>
      <c r="H184" s="64">
        <f t="shared" ca="1" si="12"/>
        <v>45170</v>
      </c>
      <c r="I184" s="8">
        <f t="shared" ca="1" si="15"/>
        <v>3</v>
      </c>
      <c r="J184" s="8">
        <f t="shared" ca="1" si="13"/>
        <v>45</v>
      </c>
      <c r="K184" s="14" t="str">
        <f t="shared" ca="1" si="14"/>
        <v>VENCIDAS</v>
      </c>
      <c r="L184" s="11"/>
      <c r="M184" s="83" t="str">
        <f>+VLOOKUP(B184,[1]ACTIVOS!$C$2:$AF$440,30,0)</f>
        <v>SUBGERENCIA GESTION COMERCIAL Y SERVICIO AL CIUDADANO</v>
      </c>
      <c r="N184" s="97" t="str">
        <f>+VLOOKUP(B184,[1]ACTIVOS!$C$2:$AG$440,31,0)</f>
        <v>N-A</v>
      </c>
    </row>
    <row r="185" spans="1:14" ht="63.5" x14ac:dyDescent="0.35">
      <c r="A185" s="33">
        <v>180</v>
      </c>
      <c r="B185" s="62">
        <v>1124405816</v>
      </c>
      <c r="C185" s="9">
        <v>44075</v>
      </c>
      <c r="D185" s="65" t="s">
        <v>273</v>
      </c>
      <c r="E185" s="65" t="s">
        <v>546</v>
      </c>
      <c r="F185" s="8">
        <f t="shared" ca="1" si="11"/>
        <v>3</v>
      </c>
      <c r="G185" s="9">
        <v>44075</v>
      </c>
      <c r="H185" s="64">
        <f t="shared" ca="1" si="12"/>
        <v>45170</v>
      </c>
      <c r="I185" s="8">
        <f t="shared" ca="1" si="15"/>
        <v>3</v>
      </c>
      <c r="J185" s="8">
        <f t="shared" ca="1" si="13"/>
        <v>45</v>
      </c>
      <c r="K185" s="14" t="str">
        <f t="shared" ca="1" si="14"/>
        <v>VENCIDAS</v>
      </c>
      <c r="L185" s="11"/>
      <c r="M185" s="83" t="str">
        <f>+VLOOKUP(B185,[1]ACTIVOS!$C$2:$AF$440,30,0)</f>
        <v>SUBGERENCIA GESTION COMERCIAL Y SERVICIO AL CIUDADANO</v>
      </c>
      <c r="N185" s="97" t="str">
        <f>+VLOOKUP(B185,[1]ACTIVOS!$C$2:$AG$440,31,0)</f>
        <v>N-A</v>
      </c>
    </row>
    <row r="186" spans="1:14" ht="38.5" x14ac:dyDescent="0.35">
      <c r="A186" s="33">
        <v>181</v>
      </c>
      <c r="B186" s="62">
        <v>84459633</v>
      </c>
      <c r="C186" s="9">
        <v>44075</v>
      </c>
      <c r="D186" s="65" t="s">
        <v>274</v>
      </c>
      <c r="E186" s="65" t="s">
        <v>550</v>
      </c>
      <c r="F186" s="8">
        <f t="shared" ca="1" si="11"/>
        <v>3</v>
      </c>
      <c r="G186" s="9">
        <v>44075</v>
      </c>
      <c r="H186" s="64">
        <f t="shared" ca="1" si="12"/>
        <v>45170</v>
      </c>
      <c r="I186" s="8">
        <f t="shared" ca="1" si="15"/>
        <v>3</v>
      </c>
      <c r="J186" s="8">
        <f t="shared" ca="1" si="13"/>
        <v>45</v>
      </c>
      <c r="K186" s="14" t="str">
        <f t="shared" ca="1" si="14"/>
        <v>VENCIDAS</v>
      </c>
      <c r="L186" s="11"/>
      <c r="M186" s="83" t="str">
        <f>+VLOOKUP(B186,[1]ACTIVOS!$C$2:$AF$440,30,0)</f>
        <v xml:space="preserve">SUBGERENCIA ACUEDUCTO Y ALCANTARILLADO </v>
      </c>
      <c r="N186" s="97" t="str">
        <f>+VLOOKUP(B186,[1]ACTIVOS!$C$2:$AG$440,31,0)</f>
        <v>DIRECCION DE ACUEDUCTO</v>
      </c>
    </row>
    <row r="187" spans="1:14" ht="38.5" x14ac:dyDescent="0.35">
      <c r="A187" s="33">
        <v>182</v>
      </c>
      <c r="B187" s="62">
        <v>1066518429</v>
      </c>
      <c r="C187" s="9">
        <v>44075</v>
      </c>
      <c r="D187" s="65" t="s">
        <v>275</v>
      </c>
      <c r="E187" s="65" t="s">
        <v>572</v>
      </c>
      <c r="F187" s="8">
        <f t="shared" ca="1" si="11"/>
        <v>3</v>
      </c>
      <c r="G187" s="9">
        <v>44075</v>
      </c>
      <c r="H187" s="64">
        <f t="shared" ca="1" si="12"/>
        <v>45170</v>
      </c>
      <c r="I187" s="8">
        <f t="shared" ca="1" si="15"/>
        <v>3</v>
      </c>
      <c r="J187" s="8">
        <f t="shared" ca="1" si="13"/>
        <v>45</v>
      </c>
      <c r="K187" s="14" t="str">
        <f t="shared" ca="1" si="14"/>
        <v>VENCIDAS</v>
      </c>
      <c r="L187" s="11"/>
      <c r="M187" s="83" t="str">
        <f>+VLOOKUP(B187,[1]ACTIVOS!$C$2:$AF$440,30,0)</f>
        <v xml:space="preserve">SUBGERENCIA ACUEDUCTO Y ALCANTARILLADO </v>
      </c>
      <c r="N187" s="97" t="str">
        <f>+VLOOKUP(B187,[1]ACTIVOS!$C$2:$AG$440,31,0)</f>
        <v>DIRECCION DE ACUEDUCTO</v>
      </c>
    </row>
    <row r="188" spans="1:14" ht="38.5" x14ac:dyDescent="0.35">
      <c r="A188" s="33">
        <v>183</v>
      </c>
      <c r="B188" s="62">
        <v>36669795</v>
      </c>
      <c r="C188" s="9">
        <v>44075</v>
      </c>
      <c r="D188" s="65" t="s">
        <v>276</v>
      </c>
      <c r="E188" s="65" t="s">
        <v>535</v>
      </c>
      <c r="F188" s="8">
        <f t="shared" ca="1" si="11"/>
        <v>3</v>
      </c>
      <c r="G188" s="9">
        <v>44075</v>
      </c>
      <c r="H188" s="64">
        <f t="shared" ca="1" si="12"/>
        <v>45170</v>
      </c>
      <c r="I188" s="8">
        <f t="shared" ca="1" si="15"/>
        <v>3</v>
      </c>
      <c r="J188" s="8">
        <f t="shared" ca="1" si="13"/>
        <v>45</v>
      </c>
      <c r="K188" s="14" t="str">
        <f t="shared" ca="1" si="14"/>
        <v>VENCIDAS</v>
      </c>
      <c r="L188" s="11"/>
      <c r="M188" s="83" t="str">
        <f>+VLOOKUP(B188,[1]ACTIVOS!$C$2:$AF$440,30,0)</f>
        <v>SUBGERENCIA OPERACIÓN DE OTROS SERVICIOS</v>
      </c>
      <c r="N188" s="97" t="str">
        <f>+VLOOKUP(B188,[1]ACTIVOS!$C$2:$AG$440,31,0)</f>
        <v>DIRECCION DE ASEO Y APROVECHAMIENTO</v>
      </c>
    </row>
    <row r="189" spans="1:14" ht="38.5" x14ac:dyDescent="0.35">
      <c r="A189" s="33">
        <v>184</v>
      </c>
      <c r="B189" s="62">
        <v>1082845388</v>
      </c>
      <c r="C189" s="9">
        <v>44075</v>
      </c>
      <c r="D189" s="65" t="s">
        <v>277</v>
      </c>
      <c r="E189" s="65" t="s">
        <v>538</v>
      </c>
      <c r="F189" s="8">
        <f t="shared" ca="1" si="11"/>
        <v>3</v>
      </c>
      <c r="G189" s="9">
        <v>44075</v>
      </c>
      <c r="H189" s="64">
        <f t="shared" ca="1" si="12"/>
        <v>45170</v>
      </c>
      <c r="I189" s="8">
        <f t="shared" ca="1" si="15"/>
        <v>3</v>
      </c>
      <c r="J189" s="8">
        <f t="shared" ca="1" si="13"/>
        <v>45</v>
      </c>
      <c r="K189" s="14" t="str">
        <f t="shared" ca="1" si="14"/>
        <v>VENCIDAS</v>
      </c>
      <c r="L189" s="11"/>
      <c r="M189" s="83" t="str">
        <f>+VLOOKUP(B189,[1]ACTIVOS!$C$2:$AF$440,30,0)</f>
        <v>SUBGERENCIA PROYECTOS Y SOSTENIBILIDAD</v>
      </c>
      <c r="N189" s="97" t="str">
        <f>+VLOOKUP(B189,[1]ACTIVOS!$C$2:$AG$440,31,0)</f>
        <v>N-A</v>
      </c>
    </row>
    <row r="190" spans="1:14" ht="38.5" x14ac:dyDescent="0.35">
      <c r="A190" s="33">
        <v>185</v>
      </c>
      <c r="B190" s="62">
        <v>1082950064</v>
      </c>
      <c r="C190" s="9">
        <v>44075</v>
      </c>
      <c r="D190" s="65" t="s">
        <v>278</v>
      </c>
      <c r="E190" s="65" t="s">
        <v>539</v>
      </c>
      <c r="F190" s="8">
        <f t="shared" ca="1" si="11"/>
        <v>3</v>
      </c>
      <c r="G190" s="9">
        <v>44075</v>
      </c>
      <c r="H190" s="64">
        <f t="shared" ca="1" si="12"/>
        <v>45170</v>
      </c>
      <c r="I190" s="8">
        <f t="shared" ca="1" si="15"/>
        <v>3</v>
      </c>
      <c r="J190" s="8">
        <f t="shared" ca="1" si="13"/>
        <v>45</v>
      </c>
      <c r="K190" s="14" t="str">
        <f t="shared" ca="1" si="14"/>
        <v>VENCIDAS</v>
      </c>
      <c r="L190" s="11"/>
      <c r="M190" s="83" t="str">
        <f>+VLOOKUP(B190,[1]ACTIVOS!$C$2:$AF$440,30,0)</f>
        <v>SUBGERENCIA PROYECTOS Y SOSTENIBILIDAD</v>
      </c>
      <c r="N190" s="97" t="str">
        <f>+VLOOKUP(B190,[1]ACTIVOS!$C$2:$AG$440,31,0)</f>
        <v>N-A</v>
      </c>
    </row>
    <row r="191" spans="1:14" ht="62.5" x14ac:dyDescent="0.35">
      <c r="A191" s="33">
        <v>186</v>
      </c>
      <c r="B191" s="62">
        <v>7143685</v>
      </c>
      <c r="C191" s="9">
        <v>44075</v>
      </c>
      <c r="D191" s="65" t="s">
        <v>279</v>
      </c>
      <c r="E191" s="65" t="s">
        <v>67</v>
      </c>
      <c r="F191" s="8">
        <f t="shared" ca="1" si="11"/>
        <v>3</v>
      </c>
      <c r="G191" s="9">
        <v>44075</v>
      </c>
      <c r="H191" s="64">
        <f t="shared" ca="1" si="12"/>
        <v>45170</v>
      </c>
      <c r="I191" s="8">
        <f t="shared" ca="1" si="15"/>
        <v>3</v>
      </c>
      <c r="J191" s="8">
        <f t="shared" ca="1" si="13"/>
        <v>45</v>
      </c>
      <c r="K191" s="14" t="str">
        <f t="shared" ca="1" si="14"/>
        <v>VENCIDAS</v>
      </c>
      <c r="L191" s="11"/>
      <c r="M191" s="83" t="str">
        <f>+VLOOKUP(B191,[1]ACTIVOS!$C$2:$AF$440,30,0)</f>
        <v>SUBGERENCIA OPERACIÓN DE OTROS SERVICIOS</v>
      </c>
      <c r="N191" s="97" t="str">
        <f>+VLOOKUP(B191,[1]ACTIVOS!$C$2:$AG$440,31,0)</f>
        <v>DIRECCION ACTIVIDADES COMPLEMENTARIAS Y SERVICIOS NO REGULADOS</v>
      </c>
    </row>
    <row r="192" spans="1:14" ht="63.5" x14ac:dyDescent="0.35">
      <c r="A192" s="33">
        <v>187</v>
      </c>
      <c r="B192" s="62">
        <v>1082982860</v>
      </c>
      <c r="C192" s="9">
        <v>44075</v>
      </c>
      <c r="D192" s="65" t="s">
        <v>280</v>
      </c>
      <c r="E192" s="65" t="s">
        <v>539</v>
      </c>
      <c r="F192" s="8">
        <f t="shared" ca="1" si="11"/>
        <v>3</v>
      </c>
      <c r="G192" s="9">
        <v>44075</v>
      </c>
      <c r="H192" s="64">
        <f t="shared" ca="1" si="12"/>
        <v>45170</v>
      </c>
      <c r="I192" s="8">
        <f t="shared" ca="1" si="15"/>
        <v>3</v>
      </c>
      <c r="J192" s="8">
        <f t="shared" ca="1" si="13"/>
        <v>45</v>
      </c>
      <c r="K192" s="14" t="str">
        <f t="shared" ca="1" si="14"/>
        <v>VENCIDAS</v>
      </c>
      <c r="L192" s="11"/>
      <c r="M192" s="83" t="str">
        <f>+VLOOKUP(B192,[1]ACTIVOS!$C$2:$AF$440,30,0)</f>
        <v>OFICINA DE PLANEACION ESTRATEGICA Y GESTION REGULATORIA</v>
      </c>
      <c r="N192" s="97" t="str">
        <f>+VLOOKUP(B192,[1]ACTIVOS!$C$2:$AG$440,31,0)</f>
        <v>N-A</v>
      </c>
    </row>
    <row r="193" spans="1:14" ht="63.5" x14ac:dyDescent="0.35">
      <c r="A193" s="33">
        <v>188</v>
      </c>
      <c r="B193" s="62">
        <v>84456973</v>
      </c>
      <c r="C193" s="9">
        <v>44075</v>
      </c>
      <c r="D193" s="65" t="s">
        <v>281</v>
      </c>
      <c r="E193" s="65" t="s">
        <v>546</v>
      </c>
      <c r="F193" s="8">
        <f t="shared" ca="1" si="11"/>
        <v>3</v>
      </c>
      <c r="G193" s="9">
        <v>44075</v>
      </c>
      <c r="H193" s="64">
        <f t="shared" ca="1" si="12"/>
        <v>45170</v>
      </c>
      <c r="I193" s="8">
        <f t="shared" ca="1" si="15"/>
        <v>3</v>
      </c>
      <c r="J193" s="8">
        <f t="shared" ca="1" si="13"/>
        <v>45</v>
      </c>
      <c r="K193" s="14" t="str">
        <f t="shared" ca="1" si="14"/>
        <v>VENCIDAS</v>
      </c>
      <c r="L193" s="11"/>
      <c r="M193" s="83" t="str">
        <f>+VLOOKUP(B193,[1]ACTIVOS!$C$2:$AF$440,30,0)</f>
        <v>SUBGERENCIA GESTION COMERCIAL Y SERVICIO AL CIUDADANO</v>
      </c>
      <c r="N193" s="97" t="str">
        <f>+VLOOKUP(B193,[1]ACTIVOS!$C$2:$AG$440,31,0)</f>
        <v>N-A</v>
      </c>
    </row>
    <row r="194" spans="1:14" ht="38.5" x14ac:dyDescent="0.35">
      <c r="A194" s="33">
        <v>189</v>
      </c>
      <c r="B194" s="62">
        <v>72128711</v>
      </c>
      <c r="C194" s="9">
        <v>44075</v>
      </c>
      <c r="D194" s="65" t="s">
        <v>282</v>
      </c>
      <c r="E194" s="65" t="s">
        <v>555</v>
      </c>
      <c r="F194" s="8">
        <f t="shared" ca="1" si="11"/>
        <v>3</v>
      </c>
      <c r="G194" s="9">
        <v>44075</v>
      </c>
      <c r="H194" s="64">
        <f t="shared" ca="1" si="12"/>
        <v>45170</v>
      </c>
      <c r="I194" s="8">
        <f t="shared" ca="1" si="15"/>
        <v>3</v>
      </c>
      <c r="J194" s="8">
        <f t="shared" ca="1" si="13"/>
        <v>45</v>
      </c>
      <c r="K194" s="14" t="str">
        <f t="shared" ca="1" si="14"/>
        <v>VENCIDAS</v>
      </c>
      <c r="L194" s="11"/>
      <c r="M194" s="83" t="str">
        <f>+VLOOKUP(B194,[1]ACTIVOS!$C$2:$AF$440,30,0)</f>
        <v xml:space="preserve">SUBGERENCIA ACUEDUCTO Y ALCANTARILLADO </v>
      </c>
      <c r="N194" s="97" t="str">
        <f>+VLOOKUP(B194,[1]ACTIVOS!$C$2:$AG$440,31,0)</f>
        <v>DIRECCION DE OPERACIONES</v>
      </c>
    </row>
    <row r="195" spans="1:14" ht="63.5" x14ac:dyDescent="0.35">
      <c r="A195" s="33">
        <v>190</v>
      </c>
      <c r="B195" s="62">
        <v>77182552</v>
      </c>
      <c r="C195" s="9">
        <v>44075</v>
      </c>
      <c r="D195" s="65" t="s">
        <v>283</v>
      </c>
      <c r="E195" s="65" t="s">
        <v>577</v>
      </c>
      <c r="F195" s="8">
        <f t="shared" ca="1" si="11"/>
        <v>3</v>
      </c>
      <c r="G195" s="9">
        <v>44075</v>
      </c>
      <c r="H195" s="64">
        <f t="shared" ca="1" si="12"/>
        <v>45170</v>
      </c>
      <c r="I195" s="8">
        <f t="shared" ca="1" si="15"/>
        <v>3</v>
      </c>
      <c r="J195" s="8">
        <f t="shared" ca="1" si="13"/>
        <v>45</v>
      </c>
      <c r="K195" s="14" t="str">
        <f t="shared" ca="1" si="14"/>
        <v>VENCIDAS</v>
      </c>
      <c r="L195" s="11"/>
      <c r="M195" s="83" t="str">
        <f>+VLOOKUP(B195,[1]ACTIVOS!$C$2:$AF$440,30,0)</f>
        <v>SUBGERENCIA GESTION COMERCIAL Y SERVICIO AL CIUDADANO</v>
      </c>
      <c r="N195" s="97" t="str">
        <f>+VLOOKUP(B195,[1]ACTIVOS!$C$2:$AG$440,31,0)</f>
        <v>N-A</v>
      </c>
    </row>
    <row r="196" spans="1:14" ht="38.5" x14ac:dyDescent="0.35">
      <c r="A196" s="33">
        <v>191</v>
      </c>
      <c r="B196" s="62">
        <v>1082951862</v>
      </c>
      <c r="C196" s="9">
        <v>44075</v>
      </c>
      <c r="D196" s="65" t="s">
        <v>284</v>
      </c>
      <c r="E196" s="65" t="s">
        <v>578</v>
      </c>
      <c r="F196" s="8">
        <f t="shared" ca="1" si="11"/>
        <v>3</v>
      </c>
      <c r="G196" s="9">
        <v>44075</v>
      </c>
      <c r="H196" s="64">
        <f t="shared" ca="1" si="12"/>
        <v>45170</v>
      </c>
      <c r="I196" s="8">
        <f t="shared" ca="1" si="15"/>
        <v>3</v>
      </c>
      <c r="J196" s="8">
        <f t="shared" ca="1" si="13"/>
        <v>45</v>
      </c>
      <c r="K196" s="14" t="str">
        <f t="shared" ca="1" si="14"/>
        <v>VENCIDAS</v>
      </c>
      <c r="L196" s="11"/>
      <c r="M196" s="83" t="str">
        <f>+VLOOKUP(B196,[1]ACTIVOS!$C$2:$AF$440,30,0)</f>
        <v xml:space="preserve">SUBGERENCIA ACUEDUCTO Y ALCANTARILLADO </v>
      </c>
      <c r="N196" s="97" t="str">
        <f>+VLOOKUP(B196,[1]ACTIVOS!$C$2:$AG$440,31,0)</f>
        <v>DIRECCION DE ALCANTARILLADO</v>
      </c>
    </row>
    <row r="197" spans="1:14" ht="63.5" x14ac:dyDescent="0.35">
      <c r="A197" s="33">
        <v>192</v>
      </c>
      <c r="B197" s="62">
        <v>12564588</v>
      </c>
      <c r="C197" s="9">
        <v>44075</v>
      </c>
      <c r="D197" s="65" t="s">
        <v>285</v>
      </c>
      <c r="E197" s="65" t="s">
        <v>577</v>
      </c>
      <c r="F197" s="8">
        <f t="shared" ca="1" si="11"/>
        <v>3</v>
      </c>
      <c r="G197" s="9">
        <v>44075</v>
      </c>
      <c r="H197" s="64">
        <f t="shared" ca="1" si="12"/>
        <v>45170</v>
      </c>
      <c r="I197" s="8">
        <f t="shared" ca="1" si="15"/>
        <v>3</v>
      </c>
      <c r="J197" s="8">
        <f t="shared" ca="1" si="13"/>
        <v>45</v>
      </c>
      <c r="K197" s="14" t="str">
        <f t="shared" ca="1" si="14"/>
        <v>VENCIDAS</v>
      </c>
      <c r="L197" s="11"/>
      <c r="M197" s="83" t="str">
        <f>+VLOOKUP(B197,[1]ACTIVOS!$C$2:$AF$440,30,0)</f>
        <v>SUBGERENCIA GESTION COMERCIAL Y SERVICIO AL CIUDADANO</v>
      </c>
      <c r="N197" s="97" t="str">
        <f>+VLOOKUP(B197,[1]ACTIVOS!$C$2:$AG$440,31,0)</f>
        <v>N-A</v>
      </c>
    </row>
    <row r="198" spans="1:14" ht="63.5" x14ac:dyDescent="0.35">
      <c r="A198" s="33">
        <v>193</v>
      </c>
      <c r="B198" s="62">
        <v>12554863</v>
      </c>
      <c r="C198" s="9">
        <v>44075</v>
      </c>
      <c r="D198" s="65" t="s">
        <v>286</v>
      </c>
      <c r="E198" s="65" t="s">
        <v>552</v>
      </c>
      <c r="F198" s="8">
        <f t="shared" ca="1" si="11"/>
        <v>3</v>
      </c>
      <c r="G198" s="9">
        <v>44075</v>
      </c>
      <c r="H198" s="64">
        <f t="shared" ca="1" si="12"/>
        <v>45170</v>
      </c>
      <c r="I198" s="8">
        <f t="shared" ca="1" si="15"/>
        <v>3</v>
      </c>
      <c r="J198" s="8">
        <f t="shared" ca="1" si="13"/>
        <v>45</v>
      </c>
      <c r="K198" s="14" t="str">
        <f t="shared" ca="1" si="14"/>
        <v>VENCIDAS</v>
      </c>
      <c r="L198" s="11"/>
      <c r="M198" s="83" t="str">
        <f>+VLOOKUP(B198,[1]ACTIVOS!$C$2:$AF$440,30,0)</f>
        <v>SUBGERENCIA GESTION COMERCIAL Y SERVICIO AL CIUDADANO</v>
      </c>
      <c r="N198" s="97" t="str">
        <f>+VLOOKUP(B198,[1]ACTIVOS!$C$2:$AG$440,31,0)</f>
        <v>N-A</v>
      </c>
    </row>
    <row r="199" spans="1:14" ht="38.5" x14ac:dyDescent="0.35">
      <c r="A199" s="33">
        <v>194</v>
      </c>
      <c r="B199" s="62">
        <v>85474131</v>
      </c>
      <c r="C199" s="9">
        <v>44075</v>
      </c>
      <c r="D199" s="65" t="s">
        <v>287</v>
      </c>
      <c r="E199" s="65" t="s">
        <v>562</v>
      </c>
      <c r="F199" s="8">
        <f t="shared" ca="1" si="11"/>
        <v>3</v>
      </c>
      <c r="G199" s="9">
        <v>44075</v>
      </c>
      <c r="H199" s="64">
        <f t="shared" ca="1" si="12"/>
        <v>45170</v>
      </c>
      <c r="I199" s="8">
        <f t="shared" ca="1" si="15"/>
        <v>3</v>
      </c>
      <c r="J199" s="8">
        <f t="shared" ca="1" si="13"/>
        <v>45</v>
      </c>
      <c r="K199" s="14" t="str">
        <f t="shared" ca="1" si="14"/>
        <v>VENCIDAS</v>
      </c>
      <c r="L199" s="11"/>
      <c r="M199" s="83" t="str">
        <f>+VLOOKUP(B199,[1]ACTIVOS!$C$2:$AF$440,30,0)</f>
        <v xml:space="preserve">SUBGERENCIA ACUEDUCTO Y ALCANTARILLADO </v>
      </c>
      <c r="N199" s="97" t="str">
        <f>+VLOOKUP(B199,[1]ACTIVOS!$C$2:$AG$440,31,0)</f>
        <v>DIRECCION DE OPERACIONES</v>
      </c>
    </row>
    <row r="200" spans="1:14" ht="38.5" x14ac:dyDescent="0.35">
      <c r="A200" s="33">
        <v>195</v>
      </c>
      <c r="B200" s="62">
        <v>1082960715</v>
      </c>
      <c r="C200" s="9">
        <v>44075</v>
      </c>
      <c r="D200" s="65" t="s">
        <v>288</v>
      </c>
      <c r="E200" s="65" t="s">
        <v>579</v>
      </c>
      <c r="F200" s="8">
        <f t="shared" ref="F200:F263" ca="1" si="16">DATEDIF(C200,TODAY(),"Y")</f>
        <v>3</v>
      </c>
      <c r="G200" s="9">
        <v>44075</v>
      </c>
      <c r="H200" s="64">
        <f t="shared" ref="H200:H263" ca="1" si="17">DATE(YEAR(G200)+I200,MONTH(G200),DAY(G200))</f>
        <v>45170</v>
      </c>
      <c r="I200" s="8">
        <f t="shared" ca="1" si="15"/>
        <v>3</v>
      </c>
      <c r="J200" s="8">
        <f t="shared" ref="J200:J263" ca="1" si="18">+I200*15</f>
        <v>45</v>
      </c>
      <c r="K200" s="14" t="str">
        <f t="shared" ref="K200:K263" ca="1" si="19">IF(I200&gt;=1,"VENCIDAS","----")</f>
        <v>VENCIDAS</v>
      </c>
      <c r="L200" s="11"/>
      <c r="M200" s="83" t="str">
        <f>+VLOOKUP(B200,[1]ACTIVOS!$C$2:$AF$440,30,0)</f>
        <v xml:space="preserve">SUBGERENCIA ACUEDUCTO Y ALCANTARILLADO </v>
      </c>
      <c r="N200" s="97" t="str">
        <f>+VLOOKUP(B200,[1]ACTIVOS!$C$2:$AG$440,31,0)</f>
        <v>DIRECCION DE ACUEDUCTO</v>
      </c>
    </row>
    <row r="201" spans="1:14" ht="38.5" x14ac:dyDescent="0.35">
      <c r="A201" s="33">
        <v>196</v>
      </c>
      <c r="B201" s="62">
        <v>7634133</v>
      </c>
      <c r="C201" s="9">
        <v>44075</v>
      </c>
      <c r="D201" s="65" t="s">
        <v>289</v>
      </c>
      <c r="E201" s="65" t="s">
        <v>553</v>
      </c>
      <c r="F201" s="8">
        <f t="shared" ca="1" si="16"/>
        <v>3</v>
      </c>
      <c r="G201" s="9">
        <v>44075</v>
      </c>
      <c r="H201" s="64">
        <f t="shared" ca="1" si="17"/>
        <v>45170</v>
      </c>
      <c r="I201" s="8">
        <f t="shared" ca="1" si="15"/>
        <v>3</v>
      </c>
      <c r="J201" s="8">
        <f t="shared" ca="1" si="18"/>
        <v>45</v>
      </c>
      <c r="K201" s="14" t="str">
        <f t="shared" ca="1" si="19"/>
        <v>VENCIDAS</v>
      </c>
      <c r="L201" s="11"/>
      <c r="M201" s="83" t="str">
        <f>+VLOOKUP(B201,[1]ACTIVOS!$C$2:$AF$440,30,0)</f>
        <v xml:space="preserve">SUBGERENCIA ACUEDUCTO Y ALCANTARILLADO </v>
      </c>
      <c r="N201" s="97" t="str">
        <f>+VLOOKUP(B201,[1]ACTIVOS!$C$2:$AG$440,31,0)</f>
        <v>DIRECCION DE OPERACIONES</v>
      </c>
    </row>
    <row r="202" spans="1:14" ht="63.5" x14ac:dyDescent="0.35">
      <c r="A202" s="33">
        <v>197</v>
      </c>
      <c r="B202" s="62">
        <v>12449912</v>
      </c>
      <c r="C202" s="9">
        <v>44075</v>
      </c>
      <c r="D202" s="65" t="s">
        <v>290</v>
      </c>
      <c r="E202" s="65" t="s">
        <v>544</v>
      </c>
      <c r="F202" s="8">
        <f t="shared" ca="1" si="16"/>
        <v>3</v>
      </c>
      <c r="G202" s="9">
        <v>44075</v>
      </c>
      <c r="H202" s="64">
        <f t="shared" ca="1" si="17"/>
        <v>45170</v>
      </c>
      <c r="I202" s="8">
        <f t="shared" ca="1" si="15"/>
        <v>3</v>
      </c>
      <c r="J202" s="8">
        <f t="shared" ca="1" si="18"/>
        <v>45</v>
      </c>
      <c r="K202" s="14" t="str">
        <f t="shared" ca="1" si="19"/>
        <v>VENCIDAS</v>
      </c>
      <c r="L202" s="11"/>
      <c r="M202" s="83" t="str">
        <f>+VLOOKUP(B202,[1]ACTIVOS!$C$2:$AF$440,30,0)</f>
        <v>SUBGERENCIA GESTION COMERCIAL Y SERVICIO AL CIUDADANO</v>
      </c>
      <c r="N202" s="97" t="str">
        <f>+VLOOKUP(B202,[1]ACTIVOS!$C$2:$AG$440,31,0)</f>
        <v>N-A</v>
      </c>
    </row>
    <row r="203" spans="1:14" ht="38.5" x14ac:dyDescent="0.35">
      <c r="A203" s="33">
        <v>198</v>
      </c>
      <c r="B203" s="62">
        <v>12546216</v>
      </c>
      <c r="C203" s="9">
        <v>44075</v>
      </c>
      <c r="D203" s="65" t="s">
        <v>291</v>
      </c>
      <c r="E203" s="65" t="s">
        <v>555</v>
      </c>
      <c r="F203" s="8">
        <f t="shared" ca="1" si="16"/>
        <v>3</v>
      </c>
      <c r="G203" s="9">
        <v>44075</v>
      </c>
      <c r="H203" s="64">
        <f t="shared" ca="1" si="17"/>
        <v>45170</v>
      </c>
      <c r="I203" s="8">
        <f t="shared" ca="1" si="15"/>
        <v>3</v>
      </c>
      <c r="J203" s="8">
        <f t="shared" ca="1" si="18"/>
        <v>45</v>
      </c>
      <c r="K203" s="14" t="str">
        <f t="shared" ca="1" si="19"/>
        <v>VENCIDAS</v>
      </c>
      <c r="L203" s="11"/>
      <c r="M203" s="83" t="str">
        <f>+VLOOKUP(B203,[1]ACTIVOS!$C$2:$AF$440,30,0)</f>
        <v xml:space="preserve">SUBGERENCIA ACUEDUCTO Y ALCANTARILLADO </v>
      </c>
      <c r="N203" s="97" t="str">
        <f>+VLOOKUP(B203,[1]ACTIVOS!$C$2:$AG$440,31,0)</f>
        <v>DIRECCION DE OPERACIONES</v>
      </c>
    </row>
    <row r="204" spans="1:14" ht="38.5" x14ac:dyDescent="0.35">
      <c r="A204" s="33">
        <v>199</v>
      </c>
      <c r="B204" s="62">
        <v>12626259</v>
      </c>
      <c r="C204" s="9">
        <v>44075</v>
      </c>
      <c r="D204" s="65" t="s">
        <v>292</v>
      </c>
      <c r="E204" s="65" t="s">
        <v>553</v>
      </c>
      <c r="F204" s="8">
        <f t="shared" ca="1" si="16"/>
        <v>3</v>
      </c>
      <c r="G204" s="9">
        <v>44075</v>
      </c>
      <c r="H204" s="64">
        <f t="shared" ca="1" si="17"/>
        <v>45170</v>
      </c>
      <c r="I204" s="8">
        <f t="shared" ca="1" si="15"/>
        <v>3</v>
      </c>
      <c r="J204" s="8">
        <f t="shared" ca="1" si="18"/>
        <v>45</v>
      </c>
      <c r="K204" s="14" t="str">
        <f t="shared" ca="1" si="19"/>
        <v>VENCIDAS</v>
      </c>
      <c r="L204" s="11"/>
      <c r="M204" s="83" t="str">
        <f>+VLOOKUP(B204,[1]ACTIVOS!$C$2:$AF$440,30,0)</f>
        <v xml:space="preserve">SUBGERENCIA ACUEDUCTO Y ALCANTARILLADO </v>
      </c>
      <c r="N204" s="97" t="str">
        <f>+VLOOKUP(B204,[1]ACTIVOS!$C$2:$AG$440,31,0)</f>
        <v>DIRECCION DE OPERACIONES</v>
      </c>
    </row>
    <row r="205" spans="1:14" ht="38.5" x14ac:dyDescent="0.35">
      <c r="A205" s="33">
        <v>200</v>
      </c>
      <c r="B205" s="62">
        <v>4979325</v>
      </c>
      <c r="C205" s="9">
        <v>44075</v>
      </c>
      <c r="D205" s="65" t="s">
        <v>293</v>
      </c>
      <c r="E205" s="65" t="s">
        <v>580</v>
      </c>
      <c r="F205" s="8">
        <f t="shared" ca="1" si="16"/>
        <v>3</v>
      </c>
      <c r="G205" s="9">
        <v>44075</v>
      </c>
      <c r="H205" s="64">
        <f t="shared" ca="1" si="17"/>
        <v>45170</v>
      </c>
      <c r="I205" s="8">
        <f t="shared" ca="1" si="15"/>
        <v>3</v>
      </c>
      <c r="J205" s="8">
        <f t="shared" ca="1" si="18"/>
        <v>45</v>
      </c>
      <c r="K205" s="14" t="str">
        <f t="shared" ca="1" si="19"/>
        <v>VENCIDAS</v>
      </c>
      <c r="L205" s="11"/>
      <c r="M205" s="83" t="str">
        <f>+VLOOKUP(B205,[1]ACTIVOS!$C$2:$AF$440,30,0)</f>
        <v xml:space="preserve">SUBGERENCIA ACUEDUCTO Y ALCANTARILLADO </v>
      </c>
      <c r="N205" s="97" t="str">
        <f>+VLOOKUP(B205,[1]ACTIVOS!$C$2:$AG$440,31,0)</f>
        <v>DIRECCION DE ALCANTARILLADO</v>
      </c>
    </row>
    <row r="206" spans="1:14" ht="63.5" x14ac:dyDescent="0.35">
      <c r="A206" s="33">
        <v>201</v>
      </c>
      <c r="B206" s="62">
        <v>45559520</v>
      </c>
      <c r="C206" s="9">
        <v>44075</v>
      </c>
      <c r="D206" s="65" t="s">
        <v>294</v>
      </c>
      <c r="E206" s="65" t="s">
        <v>538</v>
      </c>
      <c r="F206" s="8">
        <f t="shared" ca="1" si="16"/>
        <v>3</v>
      </c>
      <c r="G206" s="9">
        <v>44075</v>
      </c>
      <c r="H206" s="64">
        <f t="shared" ca="1" si="17"/>
        <v>45170</v>
      </c>
      <c r="I206" s="8">
        <f t="shared" ca="1" si="15"/>
        <v>3</v>
      </c>
      <c r="J206" s="8">
        <f t="shared" ca="1" si="18"/>
        <v>45</v>
      </c>
      <c r="K206" s="14" t="str">
        <f t="shared" ca="1" si="19"/>
        <v>VENCIDAS</v>
      </c>
      <c r="L206" s="11"/>
      <c r="M206" s="83" t="str">
        <f>+VLOOKUP(B206,[1]ACTIVOS!$C$2:$AF$440,30,0)</f>
        <v>SUBGERENCIA GESTION COMERCIAL Y SERVICIO AL CIUDADANO</v>
      </c>
      <c r="N206" s="97" t="str">
        <f>+VLOOKUP(B206,[1]ACTIVOS!$C$2:$AG$440,31,0)</f>
        <v>N-A</v>
      </c>
    </row>
    <row r="207" spans="1:14" ht="38.5" x14ac:dyDescent="0.35">
      <c r="A207" s="33">
        <v>202</v>
      </c>
      <c r="B207" s="62">
        <v>84452170</v>
      </c>
      <c r="C207" s="9">
        <v>44075</v>
      </c>
      <c r="D207" s="65" t="s">
        <v>295</v>
      </c>
      <c r="E207" s="65" t="s">
        <v>573</v>
      </c>
      <c r="F207" s="8">
        <f t="shared" ca="1" si="16"/>
        <v>3</v>
      </c>
      <c r="G207" s="9">
        <v>44075</v>
      </c>
      <c r="H207" s="64">
        <f t="shared" ca="1" si="17"/>
        <v>45170</v>
      </c>
      <c r="I207" s="8">
        <f t="shared" ca="1" si="15"/>
        <v>3</v>
      </c>
      <c r="J207" s="8">
        <f t="shared" ca="1" si="18"/>
        <v>45</v>
      </c>
      <c r="K207" s="14" t="str">
        <f t="shared" ca="1" si="19"/>
        <v>VENCIDAS</v>
      </c>
      <c r="L207" s="11"/>
      <c r="M207" s="83" t="str">
        <f>+VLOOKUP(B207,[1]ACTIVOS!$C$2:$AF$440,30,0)</f>
        <v xml:space="preserve">SUBGERENCIA ACUEDUCTO Y ALCANTARILLADO </v>
      </c>
      <c r="N207" s="97" t="str">
        <f>+VLOOKUP(B207,[1]ACTIVOS!$C$2:$AG$440,31,0)</f>
        <v>DIRECCION DE OPERACIONES</v>
      </c>
    </row>
    <row r="208" spans="1:14" ht="38.5" x14ac:dyDescent="0.35">
      <c r="A208" s="33">
        <v>203</v>
      </c>
      <c r="B208" s="62">
        <v>12627189</v>
      </c>
      <c r="C208" s="9">
        <v>44075</v>
      </c>
      <c r="D208" s="65" t="s">
        <v>296</v>
      </c>
      <c r="E208" s="65" t="s">
        <v>562</v>
      </c>
      <c r="F208" s="8">
        <f t="shared" ca="1" si="16"/>
        <v>3</v>
      </c>
      <c r="G208" s="9">
        <v>44075</v>
      </c>
      <c r="H208" s="64">
        <f t="shared" ca="1" si="17"/>
        <v>45170</v>
      </c>
      <c r="I208" s="8">
        <f t="shared" ca="1" si="15"/>
        <v>3</v>
      </c>
      <c r="J208" s="8">
        <f t="shared" ca="1" si="18"/>
        <v>45</v>
      </c>
      <c r="K208" s="14" t="str">
        <f t="shared" ca="1" si="19"/>
        <v>VENCIDAS</v>
      </c>
      <c r="L208" s="11"/>
      <c r="M208" s="83" t="str">
        <f>+VLOOKUP(B208,[1]ACTIVOS!$C$2:$AF$440,30,0)</f>
        <v xml:space="preserve">SUBGERENCIA ACUEDUCTO Y ALCANTARILLADO </v>
      </c>
      <c r="N208" s="97" t="str">
        <f>+VLOOKUP(B208,[1]ACTIVOS!$C$2:$AG$440,31,0)</f>
        <v>DIRECCION DE OPERACIONES</v>
      </c>
    </row>
    <row r="209" spans="1:14" ht="63.5" x14ac:dyDescent="0.35">
      <c r="A209" s="33">
        <v>204</v>
      </c>
      <c r="B209" s="62">
        <v>7144496</v>
      </c>
      <c r="C209" s="9">
        <v>44075</v>
      </c>
      <c r="D209" s="65" t="s">
        <v>297</v>
      </c>
      <c r="E209" s="65" t="s">
        <v>554</v>
      </c>
      <c r="F209" s="8">
        <f t="shared" ca="1" si="16"/>
        <v>3</v>
      </c>
      <c r="G209" s="9">
        <v>44075</v>
      </c>
      <c r="H209" s="64">
        <f t="shared" ca="1" si="17"/>
        <v>45170</v>
      </c>
      <c r="I209" s="8">
        <f t="shared" ca="1" si="15"/>
        <v>3</v>
      </c>
      <c r="J209" s="8">
        <f t="shared" ca="1" si="18"/>
        <v>45</v>
      </c>
      <c r="K209" s="14" t="str">
        <f t="shared" ca="1" si="19"/>
        <v>VENCIDAS</v>
      </c>
      <c r="L209" s="11"/>
      <c r="M209" s="83" t="str">
        <f>+VLOOKUP(B209,[1]ACTIVOS!$C$2:$AF$440,30,0)</f>
        <v>SUBGERENCIA GESTION COMERCIAL Y SERVICIO AL CIUDADANO</v>
      </c>
      <c r="N209" s="97" t="str">
        <f>+VLOOKUP(B209,[1]ACTIVOS!$C$2:$AG$440,31,0)</f>
        <v>N-A</v>
      </c>
    </row>
    <row r="210" spans="1:14" ht="26" x14ac:dyDescent="0.35">
      <c r="A210" s="33">
        <v>205</v>
      </c>
      <c r="B210" s="62">
        <v>1082980975</v>
      </c>
      <c r="C210" s="9">
        <v>44075</v>
      </c>
      <c r="D210" s="65" t="s">
        <v>298</v>
      </c>
      <c r="E210" s="65" t="s">
        <v>43</v>
      </c>
      <c r="F210" s="8">
        <f t="shared" ca="1" si="16"/>
        <v>3</v>
      </c>
      <c r="G210" s="9">
        <v>44075</v>
      </c>
      <c r="H210" s="64">
        <f t="shared" ca="1" si="17"/>
        <v>45170</v>
      </c>
      <c r="I210" s="8">
        <f t="shared" ca="1" si="15"/>
        <v>3</v>
      </c>
      <c r="J210" s="8">
        <f t="shared" ca="1" si="18"/>
        <v>45</v>
      </c>
      <c r="K210" s="14" t="str">
        <f t="shared" ca="1" si="19"/>
        <v>VENCIDAS</v>
      </c>
      <c r="L210" s="11"/>
      <c r="M210" s="83" t="str">
        <f>+VLOOKUP(B210,[1]ACTIVOS!$C$2:$AF$440,30,0)</f>
        <v>SECRETARIA GENERAL</v>
      </c>
      <c r="N210" s="97" t="str">
        <f>+VLOOKUP(B210,[1]ACTIVOS!$C$2:$AG$440,31,0)</f>
        <v>N-A</v>
      </c>
    </row>
    <row r="211" spans="1:14" ht="63.5" x14ac:dyDescent="0.35">
      <c r="A211" s="33">
        <v>206</v>
      </c>
      <c r="B211" s="62">
        <v>85470406</v>
      </c>
      <c r="C211" s="9">
        <v>44075</v>
      </c>
      <c r="D211" s="65" t="s">
        <v>299</v>
      </c>
      <c r="E211" s="65" t="s">
        <v>552</v>
      </c>
      <c r="F211" s="8">
        <f t="shared" ca="1" si="16"/>
        <v>3</v>
      </c>
      <c r="G211" s="9">
        <v>44075</v>
      </c>
      <c r="H211" s="64">
        <f t="shared" ca="1" si="17"/>
        <v>45170</v>
      </c>
      <c r="I211" s="8">
        <f t="shared" ca="1" si="15"/>
        <v>3</v>
      </c>
      <c r="J211" s="8">
        <f t="shared" ca="1" si="18"/>
        <v>45</v>
      </c>
      <c r="K211" s="14" t="str">
        <f t="shared" ca="1" si="19"/>
        <v>VENCIDAS</v>
      </c>
      <c r="L211" s="11"/>
      <c r="M211" s="83" t="str">
        <f>+VLOOKUP(B211,[1]ACTIVOS!$C$2:$AF$440,30,0)</f>
        <v>SUBGERENCIA GESTION COMERCIAL Y SERVICIO AL CIUDADANO</v>
      </c>
      <c r="N211" s="97" t="str">
        <f>+VLOOKUP(B211,[1]ACTIVOS!$C$2:$AG$440,31,0)</f>
        <v>N-A</v>
      </c>
    </row>
    <row r="212" spans="1:14" ht="37.5" x14ac:dyDescent="0.35">
      <c r="A212" s="33">
        <v>207</v>
      </c>
      <c r="B212" s="62">
        <v>1083019773</v>
      </c>
      <c r="C212" s="9">
        <v>44075</v>
      </c>
      <c r="D212" s="65" t="s">
        <v>300</v>
      </c>
      <c r="E212" s="65" t="s">
        <v>43</v>
      </c>
      <c r="F212" s="8">
        <f t="shared" ca="1" si="16"/>
        <v>3</v>
      </c>
      <c r="G212" s="9">
        <v>44075</v>
      </c>
      <c r="H212" s="64">
        <f t="shared" ca="1" si="17"/>
        <v>45170</v>
      </c>
      <c r="I212" s="8">
        <f t="shared" ca="1" si="15"/>
        <v>3</v>
      </c>
      <c r="J212" s="8">
        <f t="shared" ca="1" si="18"/>
        <v>45</v>
      </c>
      <c r="K212" s="14" t="str">
        <f t="shared" ca="1" si="19"/>
        <v>VENCIDAS</v>
      </c>
      <c r="L212" s="11"/>
      <c r="M212" s="83" t="str">
        <f>+VLOOKUP(B212,[1]ACTIVOS!$C$2:$AF$440,30,0)</f>
        <v>SUBGERENCIA CORPORATIVA</v>
      </c>
      <c r="N212" s="97" t="str">
        <f>+VLOOKUP(B212,[1]ACTIVOS!$C$2:$AG$440,31,0)</f>
        <v>DIRECCIÓN ADMINISTRATIVA Y FINANCIERA</v>
      </c>
    </row>
    <row r="213" spans="1:14" ht="26" x14ac:dyDescent="0.35">
      <c r="A213" s="33">
        <v>208</v>
      </c>
      <c r="B213" s="62">
        <v>85471732</v>
      </c>
      <c r="C213" s="9">
        <v>44075</v>
      </c>
      <c r="D213" s="65" t="s">
        <v>301</v>
      </c>
      <c r="E213" s="65" t="s">
        <v>43</v>
      </c>
      <c r="F213" s="8">
        <f t="shared" ca="1" si="16"/>
        <v>3</v>
      </c>
      <c r="G213" s="9">
        <v>44075</v>
      </c>
      <c r="H213" s="64">
        <f t="shared" ca="1" si="17"/>
        <v>45170</v>
      </c>
      <c r="I213" s="8">
        <f t="shared" ca="1" si="15"/>
        <v>3</v>
      </c>
      <c r="J213" s="8">
        <f t="shared" ca="1" si="18"/>
        <v>45</v>
      </c>
      <c r="K213" s="14" t="str">
        <f t="shared" ca="1" si="19"/>
        <v>VENCIDAS</v>
      </c>
      <c r="L213" s="11"/>
      <c r="M213" s="83" t="str">
        <f>+VLOOKUP(B213,[1]ACTIVOS!$C$2:$AF$440,30,0)</f>
        <v>SECRETARIA GENERAL</v>
      </c>
      <c r="N213" s="97" t="str">
        <f>+VLOOKUP(B213,[1]ACTIVOS!$C$2:$AG$440,31,0)</f>
        <v>N-A</v>
      </c>
    </row>
    <row r="214" spans="1:14" ht="62.5" x14ac:dyDescent="0.35">
      <c r="A214" s="33">
        <v>209</v>
      </c>
      <c r="B214" s="62">
        <v>1082925236</v>
      </c>
      <c r="C214" s="9">
        <v>44075</v>
      </c>
      <c r="D214" s="65" t="s">
        <v>302</v>
      </c>
      <c r="E214" s="65" t="s">
        <v>566</v>
      </c>
      <c r="F214" s="8">
        <f t="shared" ca="1" si="16"/>
        <v>3</v>
      </c>
      <c r="G214" s="9">
        <v>44075</v>
      </c>
      <c r="H214" s="64">
        <f t="shared" ca="1" si="17"/>
        <v>45170</v>
      </c>
      <c r="I214" s="8">
        <f t="shared" ca="1" si="15"/>
        <v>3</v>
      </c>
      <c r="J214" s="8">
        <f t="shared" ca="1" si="18"/>
        <v>45</v>
      </c>
      <c r="K214" s="14" t="str">
        <f t="shared" ca="1" si="19"/>
        <v>VENCIDAS</v>
      </c>
      <c r="L214" s="11"/>
      <c r="M214" s="83" t="str">
        <f>+VLOOKUP(B214,[1]ACTIVOS!$C$2:$AF$440,30,0)</f>
        <v>SUBGERENCIA OPERACIÓN DE OTROS SERVICIOS</v>
      </c>
      <c r="N214" s="97" t="str">
        <f>+VLOOKUP(B214,[1]ACTIVOS!$C$2:$AG$440,31,0)</f>
        <v>DIRECCION ACTIVIDADES COMPLEMENTARIAS Y SERVICIOS NO REGULADOS</v>
      </c>
    </row>
    <row r="215" spans="1:14" ht="26" x14ac:dyDescent="0.35">
      <c r="A215" s="33">
        <v>210</v>
      </c>
      <c r="B215" s="62">
        <v>85465474</v>
      </c>
      <c r="C215" s="9">
        <v>44075</v>
      </c>
      <c r="D215" s="65" t="s">
        <v>303</v>
      </c>
      <c r="E215" s="65" t="s">
        <v>539</v>
      </c>
      <c r="F215" s="8">
        <f t="shared" ca="1" si="16"/>
        <v>3</v>
      </c>
      <c r="G215" s="9">
        <v>44075</v>
      </c>
      <c r="H215" s="64">
        <f t="shared" ca="1" si="17"/>
        <v>45170</v>
      </c>
      <c r="I215" s="8">
        <f t="shared" ref="I215:I278" ca="1" si="20">DATEDIF(G215,TODAY(),"Y")</f>
        <v>3</v>
      </c>
      <c r="J215" s="8">
        <f t="shared" ca="1" si="18"/>
        <v>45</v>
      </c>
      <c r="K215" s="14" t="str">
        <f t="shared" ca="1" si="19"/>
        <v>VENCIDAS</v>
      </c>
      <c r="L215" s="11"/>
      <c r="M215" s="83" t="str">
        <f>+VLOOKUP(B215,[1]ACTIVOS!$C$2:$AF$440,30,0)</f>
        <v>SUBGERENCIA CORPORATIVA</v>
      </c>
      <c r="N215" s="97" t="str">
        <f>+VLOOKUP(B215,[1]ACTIVOS!$C$2:$AG$440,31,0)</f>
        <v>N-A</v>
      </c>
    </row>
    <row r="216" spans="1:14" ht="38.5" x14ac:dyDescent="0.35">
      <c r="A216" s="33">
        <v>211</v>
      </c>
      <c r="B216" s="62">
        <v>1036934872</v>
      </c>
      <c r="C216" s="9">
        <v>44075</v>
      </c>
      <c r="D216" s="65" t="s">
        <v>304</v>
      </c>
      <c r="E216" s="65" t="s">
        <v>572</v>
      </c>
      <c r="F216" s="8">
        <f t="shared" ca="1" si="16"/>
        <v>3</v>
      </c>
      <c r="G216" s="9">
        <v>44075</v>
      </c>
      <c r="H216" s="64">
        <f t="shared" ca="1" si="17"/>
        <v>45170</v>
      </c>
      <c r="I216" s="8">
        <f t="shared" ca="1" si="20"/>
        <v>3</v>
      </c>
      <c r="J216" s="8">
        <f t="shared" ca="1" si="18"/>
        <v>45</v>
      </c>
      <c r="K216" s="14" t="str">
        <f t="shared" ca="1" si="19"/>
        <v>VENCIDAS</v>
      </c>
      <c r="L216" s="11"/>
      <c r="M216" s="83" t="str">
        <f>+VLOOKUP(B216,[1]ACTIVOS!$C$2:$AF$440,30,0)</f>
        <v xml:space="preserve">SUBGERENCIA ACUEDUCTO Y ALCANTARILLADO </v>
      </c>
      <c r="N216" s="97" t="str">
        <f>+VLOOKUP(B216,[1]ACTIVOS!$C$2:$AG$440,31,0)</f>
        <v>DIRECCION DE ACUEDUCTO</v>
      </c>
    </row>
    <row r="217" spans="1:14" ht="63.5" x14ac:dyDescent="0.35">
      <c r="A217" s="33">
        <v>212</v>
      </c>
      <c r="B217" s="62">
        <v>7630355</v>
      </c>
      <c r="C217" s="9">
        <v>44075</v>
      </c>
      <c r="D217" s="65" t="s">
        <v>305</v>
      </c>
      <c r="E217" s="65" t="s">
        <v>581</v>
      </c>
      <c r="F217" s="8">
        <f t="shared" ca="1" si="16"/>
        <v>3</v>
      </c>
      <c r="G217" s="9">
        <v>44075</v>
      </c>
      <c r="H217" s="64">
        <f t="shared" ca="1" si="17"/>
        <v>45170</v>
      </c>
      <c r="I217" s="8">
        <f t="shared" ca="1" si="20"/>
        <v>3</v>
      </c>
      <c r="J217" s="8">
        <f t="shared" ca="1" si="18"/>
        <v>45</v>
      </c>
      <c r="K217" s="14" t="str">
        <f t="shared" ca="1" si="19"/>
        <v>VENCIDAS</v>
      </c>
      <c r="L217" s="11"/>
      <c r="M217" s="83" t="str">
        <f>+VLOOKUP(B217,[1]ACTIVOS!$C$2:$AF$440,30,0)</f>
        <v>SUBGERENCIA GESTION COMERCIAL Y SERVICIO AL CIUDADANO</v>
      </c>
      <c r="N217" s="97" t="str">
        <f>+VLOOKUP(B217,[1]ACTIVOS!$C$2:$AG$440,31,0)</f>
        <v>N-A</v>
      </c>
    </row>
    <row r="218" spans="1:14" ht="38.5" x14ac:dyDescent="0.35">
      <c r="A218" s="33">
        <v>213</v>
      </c>
      <c r="B218" s="62">
        <v>7630207</v>
      </c>
      <c r="C218" s="9">
        <v>44075</v>
      </c>
      <c r="D218" s="65" t="s">
        <v>306</v>
      </c>
      <c r="E218" s="65" t="s">
        <v>576</v>
      </c>
      <c r="F218" s="8">
        <f t="shared" ca="1" si="16"/>
        <v>3</v>
      </c>
      <c r="G218" s="9">
        <v>44075</v>
      </c>
      <c r="H218" s="64">
        <f t="shared" ca="1" si="17"/>
        <v>45170</v>
      </c>
      <c r="I218" s="8">
        <f t="shared" ca="1" si="20"/>
        <v>3</v>
      </c>
      <c r="J218" s="8">
        <f t="shared" ca="1" si="18"/>
        <v>45</v>
      </c>
      <c r="K218" s="14" t="str">
        <f t="shared" ca="1" si="19"/>
        <v>VENCIDAS</v>
      </c>
      <c r="L218" s="11"/>
      <c r="M218" s="83" t="str">
        <f>+VLOOKUP(B218,[1]ACTIVOS!$C$2:$AF$440,30,0)</f>
        <v xml:space="preserve">SUBGERENCIA ACUEDUCTO Y ALCANTARILLADO </v>
      </c>
      <c r="N218" s="97" t="str">
        <f>+VLOOKUP(B218,[1]ACTIVOS!$C$2:$AG$440,31,0)</f>
        <v>DIRECCION DE OPERACIONES</v>
      </c>
    </row>
    <row r="219" spans="1:14" ht="51" x14ac:dyDescent="0.35">
      <c r="A219" s="33">
        <v>214</v>
      </c>
      <c r="B219" s="62">
        <v>1082873061</v>
      </c>
      <c r="C219" s="9">
        <v>44075</v>
      </c>
      <c r="D219" s="65" t="s">
        <v>307</v>
      </c>
      <c r="E219" s="65" t="s">
        <v>539</v>
      </c>
      <c r="F219" s="8">
        <f t="shared" ca="1" si="16"/>
        <v>3</v>
      </c>
      <c r="G219" s="9">
        <v>44075</v>
      </c>
      <c r="H219" s="64">
        <f t="shared" ca="1" si="17"/>
        <v>45170</v>
      </c>
      <c r="I219" s="8">
        <f t="shared" ca="1" si="20"/>
        <v>3</v>
      </c>
      <c r="J219" s="8">
        <f t="shared" ca="1" si="18"/>
        <v>45</v>
      </c>
      <c r="K219" s="14" t="str">
        <f t="shared" ca="1" si="19"/>
        <v>VENCIDAS</v>
      </c>
      <c r="L219" s="11"/>
      <c r="M219" s="83" t="str">
        <f>+VLOOKUP(B219,[1]ACTIVOS!$C$2:$AF$440,30,0)</f>
        <v>OFICINA DE ASUNTOS JURIDICOS Y CONTRATACION</v>
      </c>
      <c r="N219" s="97" t="str">
        <f>+VLOOKUP(B219,[1]ACTIVOS!$C$2:$AG$440,31,0)</f>
        <v>N-A</v>
      </c>
    </row>
    <row r="220" spans="1:14" ht="38.5" x14ac:dyDescent="0.35">
      <c r="A220" s="33">
        <v>215</v>
      </c>
      <c r="B220" s="62">
        <v>85466999</v>
      </c>
      <c r="C220" s="9">
        <v>44075</v>
      </c>
      <c r="D220" s="65" t="s">
        <v>308</v>
      </c>
      <c r="E220" s="65" t="s">
        <v>545</v>
      </c>
      <c r="F220" s="8">
        <f t="shared" ca="1" si="16"/>
        <v>3</v>
      </c>
      <c r="G220" s="9">
        <v>44075</v>
      </c>
      <c r="H220" s="64">
        <f t="shared" ca="1" si="17"/>
        <v>45170</v>
      </c>
      <c r="I220" s="8">
        <f t="shared" ca="1" si="20"/>
        <v>3</v>
      </c>
      <c r="J220" s="8">
        <f t="shared" ca="1" si="18"/>
        <v>45</v>
      </c>
      <c r="K220" s="14" t="str">
        <f t="shared" ca="1" si="19"/>
        <v>VENCIDAS</v>
      </c>
      <c r="L220" s="11"/>
      <c r="M220" s="83" t="str">
        <f>+VLOOKUP(B220,[1]ACTIVOS!$C$2:$AF$440,30,0)</f>
        <v>SUBGERENCIA ACUEDUCTO Y ALCANTARILLADO</v>
      </c>
      <c r="N220" s="97" t="str">
        <f>+VLOOKUP(B220,[1]ACTIVOS!$C$2:$AG$440,31,0)</f>
        <v>DIRECCION DE ACUEDUCTO</v>
      </c>
    </row>
    <row r="221" spans="1:14" ht="38.5" x14ac:dyDescent="0.35">
      <c r="A221" s="33">
        <v>216</v>
      </c>
      <c r="B221" s="62">
        <v>39047902</v>
      </c>
      <c r="C221" s="9">
        <v>44075</v>
      </c>
      <c r="D221" s="65" t="s">
        <v>309</v>
      </c>
      <c r="E221" s="65" t="s">
        <v>582</v>
      </c>
      <c r="F221" s="8">
        <f t="shared" ca="1" si="16"/>
        <v>3</v>
      </c>
      <c r="G221" s="9">
        <v>44075</v>
      </c>
      <c r="H221" s="64">
        <f t="shared" ca="1" si="17"/>
        <v>45170</v>
      </c>
      <c r="I221" s="8">
        <f t="shared" ca="1" si="20"/>
        <v>3</v>
      </c>
      <c r="J221" s="8">
        <f t="shared" ca="1" si="18"/>
        <v>45</v>
      </c>
      <c r="K221" s="14" t="str">
        <f t="shared" ca="1" si="19"/>
        <v>VENCIDAS</v>
      </c>
      <c r="L221" s="11"/>
      <c r="M221" s="83" t="str">
        <f>+VLOOKUP(B221,[1]ACTIVOS!$C$2:$AF$440,30,0)</f>
        <v>SUBGERENCIA PROYECTOS Y SOSTENIBILIDAD</v>
      </c>
      <c r="N221" s="97" t="str">
        <f>+VLOOKUP(B221,[1]ACTIVOS!$C$2:$AG$440,31,0)</f>
        <v>N-A</v>
      </c>
    </row>
    <row r="222" spans="1:14" ht="38.5" x14ac:dyDescent="0.35">
      <c r="A222" s="33">
        <v>217</v>
      </c>
      <c r="B222" s="62">
        <v>1004390025</v>
      </c>
      <c r="C222" s="9">
        <v>44075</v>
      </c>
      <c r="D222" s="65" t="s">
        <v>310</v>
      </c>
      <c r="E222" s="65" t="s">
        <v>563</v>
      </c>
      <c r="F222" s="8">
        <f t="shared" ca="1" si="16"/>
        <v>3</v>
      </c>
      <c r="G222" s="9">
        <v>44075</v>
      </c>
      <c r="H222" s="64">
        <f t="shared" ca="1" si="17"/>
        <v>45170</v>
      </c>
      <c r="I222" s="8">
        <f t="shared" ca="1" si="20"/>
        <v>3</v>
      </c>
      <c r="J222" s="8">
        <f t="shared" ca="1" si="18"/>
        <v>45</v>
      </c>
      <c r="K222" s="14" t="str">
        <f t="shared" ca="1" si="19"/>
        <v>VENCIDAS</v>
      </c>
      <c r="L222" s="11"/>
      <c r="M222" s="83" t="str">
        <f>+VLOOKUP(B222,[1]ACTIVOS!$C$2:$AF$440,30,0)</f>
        <v>SUBGERENCIA ACUEDUCTO Y ALCANTARILLADO</v>
      </c>
      <c r="N222" s="97" t="str">
        <f>+VLOOKUP(B222,[1]ACTIVOS!$C$2:$AG$440,31,0)</f>
        <v>DIRECCION DE OPERACIONES</v>
      </c>
    </row>
    <row r="223" spans="1:14" ht="38.5" x14ac:dyDescent="0.35">
      <c r="A223" s="33">
        <v>218</v>
      </c>
      <c r="B223" s="62">
        <v>85476290</v>
      </c>
      <c r="C223" s="9">
        <v>44075</v>
      </c>
      <c r="D223" s="65" t="s">
        <v>311</v>
      </c>
      <c r="E223" s="65" t="s">
        <v>557</v>
      </c>
      <c r="F223" s="8">
        <f t="shared" ca="1" si="16"/>
        <v>3</v>
      </c>
      <c r="G223" s="9">
        <v>44075</v>
      </c>
      <c r="H223" s="64">
        <f t="shared" ca="1" si="17"/>
        <v>45170</v>
      </c>
      <c r="I223" s="8">
        <f t="shared" ca="1" si="20"/>
        <v>3</v>
      </c>
      <c r="J223" s="8">
        <f t="shared" ca="1" si="18"/>
        <v>45</v>
      </c>
      <c r="K223" s="14" t="str">
        <f t="shared" ca="1" si="19"/>
        <v>VENCIDAS</v>
      </c>
      <c r="L223" s="11"/>
      <c r="M223" s="83" t="str">
        <f>+VLOOKUP(B223,[1]ACTIVOS!$C$2:$AF$440,30,0)</f>
        <v>SUBGERENCIA ACUEDUCTO Y ALCANTARILLADO</v>
      </c>
      <c r="N223" s="97" t="str">
        <f>+VLOOKUP(B223,[1]ACTIVOS!$C$2:$AG$440,31,0)</f>
        <v>N-A</v>
      </c>
    </row>
    <row r="224" spans="1:14" ht="38.5" x14ac:dyDescent="0.35">
      <c r="A224" s="33">
        <v>219</v>
      </c>
      <c r="B224" s="62">
        <v>7601931</v>
      </c>
      <c r="C224" s="9">
        <v>44075</v>
      </c>
      <c r="D224" s="65" t="s">
        <v>312</v>
      </c>
      <c r="E224" s="65" t="s">
        <v>545</v>
      </c>
      <c r="F224" s="8">
        <f t="shared" ca="1" si="16"/>
        <v>3</v>
      </c>
      <c r="G224" s="9">
        <v>44075</v>
      </c>
      <c r="H224" s="64">
        <f t="shared" ca="1" si="17"/>
        <v>45170</v>
      </c>
      <c r="I224" s="8">
        <f t="shared" ca="1" si="20"/>
        <v>3</v>
      </c>
      <c r="J224" s="8">
        <f t="shared" ca="1" si="18"/>
        <v>45</v>
      </c>
      <c r="K224" s="14" t="str">
        <f t="shared" ca="1" si="19"/>
        <v>VENCIDAS</v>
      </c>
      <c r="L224" s="11"/>
      <c r="M224" s="83" t="str">
        <f>+VLOOKUP(B224,[1]ACTIVOS!$C$2:$AF$440,30,0)</f>
        <v>SUBGERENCIA ACUEDUCTO Y ALCANTARILLADO</v>
      </c>
      <c r="N224" s="97" t="str">
        <f>+VLOOKUP(B224,[1]ACTIVOS!$C$2:$AG$440,31,0)</f>
        <v>DIRECCION DE ACUEDUCTO</v>
      </c>
    </row>
    <row r="225" spans="1:14" ht="38.5" x14ac:dyDescent="0.35">
      <c r="A225" s="33">
        <v>220</v>
      </c>
      <c r="B225" s="62">
        <v>84459831</v>
      </c>
      <c r="C225" s="9">
        <v>44075</v>
      </c>
      <c r="D225" s="65" t="s">
        <v>313</v>
      </c>
      <c r="E225" s="65" t="s">
        <v>583</v>
      </c>
      <c r="F225" s="8">
        <f t="shared" ca="1" si="16"/>
        <v>3</v>
      </c>
      <c r="G225" s="9">
        <v>44075</v>
      </c>
      <c r="H225" s="64">
        <f t="shared" ca="1" si="17"/>
        <v>45170</v>
      </c>
      <c r="I225" s="8">
        <f t="shared" ca="1" si="20"/>
        <v>3</v>
      </c>
      <c r="J225" s="8">
        <f t="shared" ca="1" si="18"/>
        <v>45</v>
      </c>
      <c r="K225" s="14" t="str">
        <f t="shared" ca="1" si="19"/>
        <v>VENCIDAS</v>
      </c>
      <c r="L225" s="11"/>
      <c r="M225" s="83" t="str">
        <f>+VLOOKUP(B225,[1]ACTIVOS!$C$2:$AF$440,30,0)</f>
        <v>SUBGERENCIA ACUEDUCTO Y ALCANTARILLADO</v>
      </c>
      <c r="N225" s="97" t="str">
        <f>+VLOOKUP(B225,[1]ACTIVOS!$C$2:$AG$440,31,0)</f>
        <v>DIRECCION DE OPERACIONES</v>
      </c>
    </row>
    <row r="226" spans="1:14" ht="26" x14ac:dyDescent="0.35">
      <c r="A226" s="33">
        <v>221</v>
      </c>
      <c r="B226" s="62">
        <v>85370196</v>
      </c>
      <c r="C226" s="9">
        <v>44075</v>
      </c>
      <c r="D226" s="65" t="s">
        <v>314</v>
      </c>
      <c r="E226" s="65" t="s">
        <v>535</v>
      </c>
      <c r="F226" s="8">
        <f t="shared" ca="1" si="16"/>
        <v>3</v>
      </c>
      <c r="G226" s="9">
        <v>44075</v>
      </c>
      <c r="H226" s="64">
        <f t="shared" ca="1" si="17"/>
        <v>45170</v>
      </c>
      <c r="I226" s="8">
        <f t="shared" ca="1" si="20"/>
        <v>3</v>
      </c>
      <c r="J226" s="8">
        <f t="shared" ca="1" si="18"/>
        <v>45</v>
      </c>
      <c r="K226" s="14" t="str">
        <f t="shared" ca="1" si="19"/>
        <v>VENCIDAS</v>
      </c>
      <c r="L226" s="11"/>
      <c r="M226" s="83" t="str">
        <f>+VLOOKUP(B226,[1]ACTIVOS!$C$2:$AF$440,30,0)</f>
        <v>SUBGERENCIA CORPORATIVA</v>
      </c>
      <c r="N226" s="97" t="str">
        <f>+VLOOKUP(B226,[1]ACTIVOS!$C$2:$AG$440,31,0)</f>
        <v>N-A</v>
      </c>
    </row>
    <row r="227" spans="1:14" ht="38.5" x14ac:dyDescent="0.35">
      <c r="A227" s="33">
        <v>222</v>
      </c>
      <c r="B227" s="62">
        <v>7602747</v>
      </c>
      <c r="C227" s="9">
        <v>44075</v>
      </c>
      <c r="D227" s="65" t="s">
        <v>315</v>
      </c>
      <c r="E227" s="65" t="s">
        <v>562</v>
      </c>
      <c r="F227" s="8">
        <f t="shared" ca="1" si="16"/>
        <v>3</v>
      </c>
      <c r="G227" s="9">
        <v>44075</v>
      </c>
      <c r="H227" s="64">
        <f t="shared" ca="1" si="17"/>
        <v>45170</v>
      </c>
      <c r="I227" s="8">
        <f t="shared" ca="1" si="20"/>
        <v>3</v>
      </c>
      <c r="J227" s="8">
        <f t="shared" ca="1" si="18"/>
        <v>45</v>
      </c>
      <c r="K227" s="14" t="str">
        <f t="shared" ca="1" si="19"/>
        <v>VENCIDAS</v>
      </c>
      <c r="L227" s="11"/>
      <c r="M227" s="83" t="str">
        <f>+VLOOKUP(B227,[1]ACTIVOS!$C$2:$AF$440,30,0)</f>
        <v>SUBGERENCIA ACUEDUCTO Y ALCANTARILLADO</v>
      </c>
      <c r="N227" s="97" t="str">
        <f>+VLOOKUP(B227,[1]ACTIVOS!$C$2:$AG$440,31,0)</f>
        <v>DIRECCION DE OPERACIONES</v>
      </c>
    </row>
    <row r="228" spans="1:14" ht="38.5" x14ac:dyDescent="0.35">
      <c r="A228" s="33">
        <v>223</v>
      </c>
      <c r="B228" s="62">
        <v>85458339</v>
      </c>
      <c r="C228" s="9">
        <v>44075</v>
      </c>
      <c r="D228" s="65" t="s">
        <v>316</v>
      </c>
      <c r="E228" s="65" t="s">
        <v>558</v>
      </c>
      <c r="F228" s="8">
        <f t="shared" ca="1" si="16"/>
        <v>3</v>
      </c>
      <c r="G228" s="9">
        <v>44075</v>
      </c>
      <c r="H228" s="64">
        <f t="shared" ca="1" si="17"/>
        <v>45170</v>
      </c>
      <c r="I228" s="8">
        <f t="shared" ca="1" si="20"/>
        <v>3</v>
      </c>
      <c r="J228" s="8">
        <f t="shared" ca="1" si="18"/>
        <v>45</v>
      </c>
      <c r="K228" s="14" t="str">
        <f t="shared" ca="1" si="19"/>
        <v>VENCIDAS</v>
      </c>
      <c r="L228" s="11"/>
      <c r="M228" s="83" t="str">
        <f>+VLOOKUP(B228,[1]ACTIVOS!$C$2:$AF$440,30,0)</f>
        <v>SUBGERENCIA ACUEDUCTO Y ALCANTARILLADO</v>
      </c>
      <c r="N228" s="97" t="str">
        <f>+VLOOKUP(B228,[1]ACTIVOS!$C$2:$AG$440,31,0)</f>
        <v>DIRECCION DE OPERACIONES</v>
      </c>
    </row>
    <row r="229" spans="1:14" ht="62.5" x14ac:dyDescent="0.35">
      <c r="A229" s="33">
        <v>224</v>
      </c>
      <c r="B229" s="62">
        <v>12561955</v>
      </c>
      <c r="C229" s="9">
        <v>44075</v>
      </c>
      <c r="D229" s="65" t="s">
        <v>317</v>
      </c>
      <c r="E229" s="65" t="s">
        <v>556</v>
      </c>
      <c r="F229" s="8">
        <f t="shared" ca="1" si="16"/>
        <v>3</v>
      </c>
      <c r="G229" s="9">
        <v>44075</v>
      </c>
      <c r="H229" s="64">
        <f t="shared" ca="1" si="17"/>
        <v>45170</v>
      </c>
      <c r="I229" s="8">
        <f t="shared" ca="1" si="20"/>
        <v>3</v>
      </c>
      <c r="J229" s="8">
        <f t="shared" ca="1" si="18"/>
        <v>45</v>
      </c>
      <c r="K229" s="14" t="str">
        <f t="shared" ca="1" si="19"/>
        <v>VENCIDAS</v>
      </c>
      <c r="L229" s="11"/>
      <c r="M229" s="83" t="str">
        <f>+VLOOKUP(B229,[1]ACTIVOS!$C$2:$AF$440,30,0)</f>
        <v>SUBGERENCIA OPERACIÓN DE OTROS SERVICIOS</v>
      </c>
      <c r="N229" s="97" t="str">
        <f>+VLOOKUP(B229,[1]ACTIVOS!$C$2:$AG$440,31,0)</f>
        <v>DIRECCION ACTIVIDADES COMPLEMENTARIAS Y SERVICIOS NO REGULADOS</v>
      </c>
    </row>
    <row r="230" spans="1:14" ht="38.5" x14ac:dyDescent="0.35">
      <c r="A230" s="33">
        <v>225</v>
      </c>
      <c r="B230" s="62">
        <v>1082924516</v>
      </c>
      <c r="C230" s="9">
        <v>44075</v>
      </c>
      <c r="D230" s="65" t="s">
        <v>318</v>
      </c>
      <c r="E230" s="65" t="s">
        <v>557</v>
      </c>
      <c r="F230" s="8">
        <f t="shared" ca="1" si="16"/>
        <v>3</v>
      </c>
      <c r="G230" s="9">
        <v>44075</v>
      </c>
      <c r="H230" s="64">
        <f t="shared" ca="1" si="17"/>
        <v>45170</v>
      </c>
      <c r="I230" s="8">
        <f t="shared" ca="1" si="20"/>
        <v>3</v>
      </c>
      <c r="J230" s="8">
        <f t="shared" ca="1" si="18"/>
        <v>45</v>
      </c>
      <c r="K230" s="14" t="str">
        <f t="shared" ca="1" si="19"/>
        <v>VENCIDAS</v>
      </c>
      <c r="L230" s="11"/>
      <c r="M230" s="83" t="str">
        <f>+VLOOKUP(B230,[1]ACTIVOS!$C$2:$AF$440,30,0)</f>
        <v>SUBGERENCIA ACUEDUCTO Y ALCANTARILLADO</v>
      </c>
      <c r="N230" s="97" t="str">
        <f>+VLOOKUP(B230,[1]ACTIVOS!$C$2:$AG$440,31,0)</f>
        <v>DIRECCION DE OPERACIONES</v>
      </c>
    </row>
    <row r="231" spans="1:14" ht="38.5" x14ac:dyDescent="0.35">
      <c r="A231" s="33">
        <v>226</v>
      </c>
      <c r="B231" s="62">
        <v>1082933860</v>
      </c>
      <c r="C231" s="9">
        <v>44075</v>
      </c>
      <c r="D231" s="65" t="s">
        <v>319</v>
      </c>
      <c r="E231" s="65" t="s">
        <v>562</v>
      </c>
      <c r="F231" s="8">
        <f t="shared" ca="1" si="16"/>
        <v>3</v>
      </c>
      <c r="G231" s="9">
        <v>44075</v>
      </c>
      <c r="H231" s="64">
        <f t="shared" ca="1" si="17"/>
        <v>45170</v>
      </c>
      <c r="I231" s="8">
        <f t="shared" ca="1" si="20"/>
        <v>3</v>
      </c>
      <c r="J231" s="8">
        <f t="shared" ca="1" si="18"/>
        <v>45</v>
      </c>
      <c r="K231" s="14" t="str">
        <f t="shared" ca="1" si="19"/>
        <v>VENCIDAS</v>
      </c>
      <c r="L231" s="11"/>
      <c r="M231" s="83" t="str">
        <f>+VLOOKUP(B231,[1]ACTIVOS!$C$2:$AF$440,30,0)</f>
        <v>SUBGERENCIA ACUEDUCTO Y ALCANTARILLADO</v>
      </c>
      <c r="N231" s="97" t="str">
        <f>+VLOOKUP(B231,[1]ACTIVOS!$C$2:$AG$440,31,0)</f>
        <v>DIRECCION DE OPERACIONES</v>
      </c>
    </row>
    <row r="232" spans="1:14" ht="38.5" x14ac:dyDescent="0.35">
      <c r="A232" s="33">
        <v>227</v>
      </c>
      <c r="B232" s="62">
        <v>84459581</v>
      </c>
      <c r="C232" s="9">
        <v>44075</v>
      </c>
      <c r="D232" s="65" t="s">
        <v>320</v>
      </c>
      <c r="E232" s="65" t="s">
        <v>547</v>
      </c>
      <c r="F232" s="8">
        <f t="shared" ca="1" si="16"/>
        <v>3</v>
      </c>
      <c r="G232" s="9">
        <v>44075</v>
      </c>
      <c r="H232" s="64">
        <f t="shared" ca="1" si="17"/>
        <v>45170</v>
      </c>
      <c r="I232" s="8">
        <f t="shared" ca="1" si="20"/>
        <v>3</v>
      </c>
      <c r="J232" s="8">
        <f t="shared" ca="1" si="18"/>
        <v>45</v>
      </c>
      <c r="K232" s="14" t="str">
        <f t="shared" ca="1" si="19"/>
        <v>VENCIDAS</v>
      </c>
      <c r="L232" s="11"/>
      <c r="M232" s="83" t="str">
        <f>+VLOOKUP(B232,[1]ACTIVOS!$C$2:$AF$440,30,0)</f>
        <v>SUBGERENCIA ACUEDUCTO Y ALCANTARILLADO</v>
      </c>
      <c r="N232" s="97" t="str">
        <f>+VLOOKUP(B232,[1]ACTIVOS!$C$2:$AG$440,31,0)</f>
        <v>DIRECCION DE ALCANTARILLADO</v>
      </c>
    </row>
    <row r="233" spans="1:14" ht="38.5" x14ac:dyDescent="0.35">
      <c r="A233" s="33">
        <v>228</v>
      </c>
      <c r="B233" s="62">
        <v>85466188</v>
      </c>
      <c r="C233" s="9">
        <v>44075</v>
      </c>
      <c r="D233" s="65" t="s">
        <v>321</v>
      </c>
      <c r="E233" s="65" t="s">
        <v>547</v>
      </c>
      <c r="F233" s="8">
        <f t="shared" ca="1" si="16"/>
        <v>3</v>
      </c>
      <c r="G233" s="9">
        <v>44075</v>
      </c>
      <c r="H233" s="64">
        <f t="shared" ca="1" si="17"/>
        <v>45170</v>
      </c>
      <c r="I233" s="8">
        <f t="shared" ca="1" si="20"/>
        <v>3</v>
      </c>
      <c r="J233" s="8">
        <f t="shared" ca="1" si="18"/>
        <v>45</v>
      </c>
      <c r="K233" s="14" t="str">
        <f t="shared" ca="1" si="19"/>
        <v>VENCIDAS</v>
      </c>
      <c r="L233" s="11"/>
      <c r="M233" s="83" t="str">
        <f>+VLOOKUP(B233,[1]ACTIVOS!$C$2:$AF$440,30,0)</f>
        <v>SUBGERENCIA ACUEDUCTO Y ALCANTARILLADO</v>
      </c>
      <c r="N233" s="97" t="str">
        <f>+VLOOKUP(B233,[1]ACTIVOS!$C$2:$AG$440,31,0)</f>
        <v>DIRECCION DE ALCANTARILLADO</v>
      </c>
    </row>
    <row r="234" spans="1:14" ht="38.5" x14ac:dyDescent="0.35">
      <c r="A234" s="33">
        <v>229</v>
      </c>
      <c r="B234" s="62">
        <v>12557514</v>
      </c>
      <c r="C234" s="9">
        <v>44075</v>
      </c>
      <c r="D234" s="65" t="s">
        <v>322</v>
      </c>
      <c r="E234" s="65" t="s">
        <v>564</v>
      </c>
      <c r="F234" s="8">
        <f t="shared" ca="1" si="16"/>
        <v>3</v>
      </c>
      <c r="G234" s="9">
        <v>44075</v>
      </c>
      <c r="H234" s="64">
        <f t="shared" ca="1" si="17"/>
        <v>45170</v>
      </c>
      <c r="I234" s="8">
        <f t="shared" ca="1" si="20"/>
        <v>3</v>
      </c>
      <c r="J234" s="8">
        <f t="shared" ca="1" si="18"/>
        <v>45</v>
      </c>
      <c r="K234" s="14" t="str">
        <f t="shared" ca="1" si="19"/>
        <v>VENCIDAS</v>
      </c>
      <c r="L234" s="11"/>
      <c r="M234" s="83" t="str">
        <f>+VLOOKUP(B234,[1]ACTIVOS!$C$2:$AF$440,30,0)</f>
        <v>SUBGERENCIA ACUEDUCTO Y ALCANTARILLADO</v>
      </c>
      <c r="N234" s="97" t="str">
        <f>+VLOOKUP(B234,[1]ACTIVOS!$C$2:$AG$440,31,0)</f>
        <v>DIRECCION DE ALCANTARILLADO</v>
      </c>
    </row>
    <row r="235" spans="1:14" ht="38.5" x14ac:dyDescent="0.35">
      <c r="A235" s="33">
        <v>230</v>
      </c>
      <c r="B235" s="62">
        <v>4978882</v>
      </c>
      <c r="C235" s="9">
        <v>44075</v>
      </c>
      <c r="D235" s="65" t="s">
        <v>323</v>
      </c>
      <c r="E235" s="65" t="s">
        <v>547</v>
      </c>
      <c r="F235" s="8">
        <f t="shared" ca="1" si="16"/>
        <v>3</v>
      </c>
      <c r="G235" s="9">
        <v>44075</v>
      </c>
      <c r="H235" s="64">
        <f t="shared" ca="1" si="17"/>
        <v>45170</v>
      </c>
      <c r="I235" s="8">
        <f t="shared" ca="1" si="20"/>
        <v>3</v>
      </c>
      <c r="J235" s="8">
        <f t="shared" ca="1" si="18"/>
        <v>45</v>
      </c>
      <c r="K235" s="14" t="str">
        <f t="shared" ca="1" si="19"/>
        <v>VENCIDAS</v>
      </c>
      <c r="L235" s="11"/>
      <c r="M235" s="83" t="str">
        <f>+VLOOKUP(B235,[1]ACTIVOS!$C$2:$AF$440,30,0)</f>
        <v>SUBGERENCIA ACUEDUCTO Y ALCANTARILLADO</v>
      </c>
      <c r="N235" s="97" t="str">
        <f>+VLOOKUP(B235,[1]ACTIVOS!$C$2:$AG$440,31,0)</f>
        <v>DIRECCION DE ALCANTARILLADO</v>
      </c>
    </row>
    <row r="236" spans="1:14" ht="38.5" x14ac:dyDescent="0.35">
      <c r="A236" s="33">
        <v>231</v>
      </c>
      <c r="B236" s="62">
        <v>3815123</v>
      </c>
      <c r="C236" s="9">
        <v>44075</v>
      </c>
      <c r="D236" s="65" t="s">
        <v>324</v>
      </c>
      <c r="E236" s="65" t="s">
        <v>556</v>
      </c>
      <c r="F236" s="8">
        <f t="shared" ca="1" si="16"/>
        <v>3</v>
      </c>
      <c r="G236" s="9">
        <v>44075</v>
      </c>
      <c r="H236" s="64">
        <f t="shared" ca="1" si="17"/>
        <v>45170</v>
      </c>
      <c r="I236" s="8">
        <f t="shared" ca="1" si="20"/>
        <v>3</v>
      </c>
      <c r="J236" s="8">
        <f t="shared" ca="1" si="18"/>
        <v>45</v>
      </c>
      <c r="K236" s="14" t="str">
        <f t="shared" ca="1" si="19"/>
        <v>VENCIDAS</v>
      </c>
      <c r="L236" s="11"/>
      <c r="M236" s="83" t="str">
        <f>+VLOOKUP(B236,[1]ACTIVOS!$C$2:$AF$440,30,0)</f>
        <v>SUBGERENCIA ACUEDUCTO Y ALCANTARILLADO</v>
      </c>
      <c r="N236" s="97" t="str">
        <f>+VLOOKUP(B236,[1]ACTIVOS!$C$2:$AG$440,31,0)</f>
        <v>DIRECCION DE ALCANTARILLADO</v>
      </c>
    </row>
    <row r="237" spans="1:14" ht="38.5" x14ac:dyDescent="0.35">
      <c r="A237" s="33">
        <v>232</v>
      </c>
      <c r="B237" s="62">
        <v>12551759</v>
      </c>
      <c r="C237" s="9">
        <v>44075</v>
      </c>
      <c r="D237" s="65" t="s">
        <v>325</v>
      </c>
      <c r="E237" s="65" t="s">
        <v>550</v>
      </c>
      <c r="F237" s="8">
        <f t="shared" ca="1" si="16"/>
        <v>3</v>
      </c>
      <c r="G237" s="9">
        <v>44075</v>
      </c>
      <c r="H237" s="64">
        <f t="shared" ca="1" si="17"/>
        <v>45170</v>
      </c>
      <c r="I237" s="8">
        <f t="shared" ca="1" si="20"/>
        <v>3</v>
      </c>
      <c r="J237" s="8">
        <f t="shared" ca="1" si="18"/>
        <v>45</v>
      </c>
      <c r="K237" s="14" t="str">
        <f t="shared" ca="1" si="19"/>
        <v>VENCIDAS</v>
      </c>
      <c r="L237" s="11"/>
      <c r="M237" s="83" t="str">
        <f>+VLOOKUP(B237,[1]ACTIVOS!$C$2:$AF$440,30,0)</f>
        <v>SUBGERENCIA ACUEDUCTO Y ALCANTARILLADO</v>
      </c>
      <c r="N237" s="97" t="str">
        <f>+VLOOKUP(B237,[1]ACTIVOS!$C$2:$AG$440,31,0)</f>
        <v>DIRECCION DE OPERACIONES</v>
      </c>
    </row>
    <row r="238" spans="1:14" ht="38.5" x14ac:dyDescent="0.35">
      <c r="A238" s="33">
        <v>233</v>
      </c>
      <c r="B238" s="62">
        <v>85477986</v>
      </c>
      <c r="C238" s="9">
        <v>44075</v>
      </c>
      <c r="D238" s="65" t="s">
        <v>326</v>
      </c>
      <c r="E238" s="65" t="s">
        <v>562</v>
      </c>
      <c r="F238" s="8">
        <f t="shared" ca="1" si="16"/>
        <v>3</v>
      </c>
      <c r="G238" s="9">
        <v>44075</v>
      </c>
      <c r="H238" s="64">
        <f t="shared" ca="1" si="17"/>
        <v>45170</v>
      </c>
      <c r="I238" s="8">
        <f t="shared" ca="1" si="20"/>
        <v>3</v>
      </c>
      <c r="J238" s="8">
        <f t="shared" ca="1" si="18"/>
        <v>45</v>
      </c>
      <c r="K238" s="14" t="str">
        <f t="shared" ca="1" si="19"/>
        <v>VENCIDAS</v>
      </c>
      <c r="L238" s="11"/>
      <c r="M238" s="83" t="str">
        <f>+VLOOKUP(B238,[1]ACTIVOS!$C$2:$AF$440,30,0)</f>
        <v>SUBGERENCIA ACUEDUCTO Y ALCANTARILLADO</v>
      </c>
      <c r="N238" s="97" t="str">
        <f>+VLOOKUP(B238,[1]ACTIVOS!$C$2:$AG$440,31,0)</f>
        <v>DIRECCION DE OPERACIONES</v>
      </c>
    </row>
    <row r="239" spans="1:14" s="107" customFormat="1" ht="14.5" x14ac:dyDescent="0.35">
      <c r="A239" s="98">
        <v>234</v>
      </c>
      <c r="B239" s="99">
        <v>1083043961</v>
      </c>
      <c r="C239" s="100">
        <v>44075</v>
      </c>
      <c r="D239" s="101" t="s">
        <v>327</v>
      </c>
      <c r="E239" s="101" t="s">
        <v>544</v>
      </c>
      <c r="F239" s="102">
        <f t="shared" ca="1" si="16"/>
        <v>3</v>
      </c>
      <c r="G239" s="100">
        <v>44075</v>
      </c>
      <c r="H239" s="100">
        <f t="shared" ca="1" si="17"/>
        <v>45170</v>
      </c>
      <c r="I239" s="102">
        <f t="shared" ca="1" si="20"/>
        <v>3</v>
      </c>
      <c r="J239" s="102">
        <f t="shared" ca="1" si="18"/>
        <v>45</v>
      </c>
      <c r="K239" s="103" t="str">
        <f t="shared" ca="1" si="19"/>
        <v>VENCIDAS</v>
      </c>
      <c r="L239" s="104" t="s">
        <v>610</v>
      </c>
      <c r="M239" s="105"/>
      <c r="N239" s="106"/>
    </row>
    <row r="240" spans="1:14" ht="63.5" x14ac:dyDescent="0.35">
      <c r="A240" s="33">
        <v>235</v>
      </c>
      <c r="B240" s="62">
        <v>1082890557</v>
      </c>
      <c r="C240" s="9">
        <v>44075</v>
      </c>
      <c r="D240" s="65" t="s">
        <v>328</v>
      </c>
      <c r="E240" s="65" t="s">
        <v>535</v>
      </c>
      <c r="F240" s="8">
        <f t="shared" ca="1" si="16"/>
        <v>3</v>
      </c>
      <c r="G240" s="9">
        <v>44075</v>
      </c>
      <c r="H240" s="64">
        <f t="shared" ca="1" si="17"/>
        <v>45170</v>
      </c>
      <c r="I240" s="8">
        <f t="shared" ca="1" si="20"/>
        <v>3</v>
      </c>
      <c r="J240" s="8">
        <f t="shared" ca="1" si="18"/>
        <v>45</v>
      </c>
      <c r="K240" s="14" t="str">
        <f t="shared" ca="1" si="19"/>
        <v>VENCIDAS</v>
      </c>
      <c r="L240" s="11"/>
      <c r="M240" s="83" t="str">
        <f>+VLOOKUP(B240,[1]ACTIVOS!$C$2:$AF$440,30,0)</f>
        <v>SUBGERENCIA GESTION COMERCIAL Y SERVICIO AL CIUDADANO</v>
      </c>
      <c r="N240" s="97" t="str">
        <f>+VLOOKUP(B240,[1]ACTIVOS!$C$2:$AG$440,31,0)</f>
        <v>N-A</v>
      </c>
    </row>
    <row r="241" spans="1:14" ht="63.5" x14ac:dyDescent="0.35">
      <c r="A241" s="33">
        <v>236</v>
      </c>
      <c r="B241" s="62">
        <v>85469000</v>
      </c>
      <c r="C241" s="9">
        <v>44075</v>
      </c>
      <c r="D241" s="65" t="s">
        <v>329</v>
      </c>
      <c r="E241" s="65" t="s">
        <v>570</v>
      </c>
      <c r="F241" s="8">
        <f t="shared" ca="1" si="16"/>
        <v>3</v>
      </c>
      <c r="G241" s="9">
        <v>44075</v>
      </c>
      <c r="H241" s="64">
        <f t="shared" ca="1" si="17"/>
        <v>45170</v>
      </c>
      <c r="I241" s="8">
        <f t="shared" ca="1" si="20"/>
        <v>3</v>
      </c>
      <c r="J241" s="8">
        <f t="shared" ca="1" si="18"/>
        <v>45</v>
      </c>
      <c r="K241" s="14" t="str">
        <f t="shared" ca="1" si="19"/>
        <v>VENCIDAS</v>
      </c>
      <c r="L241" s="11"/>
      <c r="M241" s="83" t="str">
        <f>+VLOOKUP(B241,[1]ACTIVOS!$C$2:$AF$440,30,0)</f>
        <v>SUBGERENCIA GESTION COMERCIAL Y SERVICIO AL CIUDADANO</v>
      </c>
      <c r="N241" s="97" t="str">
        <f>+VLOOKUP(B241,[1]ACTIVOS!$C$2:$AG$440,31,0)</f>
        <v>N-A</v>
      </c>
    </row>
    <row r="242" spans="1:14" ht="38.5" x14ac:dyDescent="0.35">
      <c r="A242" s="33">
        <v>237</v>
      </c>
      <c r="B242" s="62">
        <v>85466128</v>
      </c>
      <c r="C242" s="9">
        <v>44075</v>
      </c>
      <c r="D242" s="65" t="s">
        <v>330</v>
      </c>
      <c r="E242" s="65" t="s">
        <v>547</v>
      </c>
      <c r="F242" s="8">
        <f t="shared" ca="1" si="16"/>
        <v>3</v>
      </c>
      <c r="G242" s="9">
        <v>44075</v>
      </c>
      <c r="H242" s="64">
        <f t="shared" ca="1" si="17"/>
        <v>45170</v>
      </c>
      <c r="I242" s="8">
        <f t="shared" ca="1" si="20"/>
        <v>3</v>
      </c>
      <c r="J242" s="8">
        <f t="shared" ca="1" si="18"/>
        <v>45</v>
      </c>
      <c r="K242" s="14" t="str">
        <f t="shared" ca="1" si="19"/>
        <v>VENCIDAS</v>
      </c>
      <c r="L242" s="11"/>
      <c r="M242" s="83" t="str">
        <f>+VLOOKUP(B242,[1]ACTIVOS!$C$2:$AF$440,30,0)</f>
        <v>SUBGERENCIA ACUEDUCTO Y ALCANTARILLADO</v>
      </c>
      <c r="N242" s="97" t="str">
        <f>+VLOOKUP(B242,[1]ACTIVOS!$C$2:$AG$440,31,0)</f>
        <v>DIRECCION DE ALCANTARILLADO</v>
      </c>
    </row>
    <row r="243" spans="1:14" ht="38.5" x14ac:dyDescent="0.35">
      <c r="A243" s="33">
        <v>238</v>
      </c>
      <c r="B243" s="62">
        <v>1083456467</v>
      </c>
      <c r="C243" s="9">
        <v>44075</v>
      </c>
      <c r="D243" s="65" t="s">
        <v>331</v>
      </c>
      <c r="E243" s="65" t="s">
        <v>535</v>
      </c>
      <c r="F243" s="8">
        <f t="shared" ca="1" si="16"/>
        <v>3</v>
      </c>
      <c r="G243" s="9">
        <v>44075</v>
      </c>
      <c r="H243" s="64">
        <f t="shared" ca="1" si="17"/>
        <v>45170</v>
      </c>
      <c r="I243" s="8">
        <f t="shared" ca="1" si="20"/>
        <v>3</v>
      </c>
      <c r="J243" s="8">
        <f t="shared" ca="1" si="18"/>
        <v>45</v>
      </c>
      <c r="K243" s="14" t="str">
        <f t="shared" ca="1" si="19"/>
        <v>VENCIDAS</v>
      </c>
      <c r="L243" s="11"/>
      <c r="M243" s="83" t="str">
        <f>+VLOOKUP(B243,[1]ACTIVOS!$C$2:$AF$440,30,0)</f>
        <v>SUBGERENCIA OPERACIÓN DE OTROS SERVICIOS</v>
      </c>
      <c r="N243" s="97" t="str">
        <f>+VLOOKUP(B243,[1]ACTIVOS!$C$2:$AG$440,31,0)</f>
        <v>DIRECCION DE ASEO Y APROVECHAMIENTO</v>
      </c>
    </row>
    <row r="244" spans="1:14" ht="63.5" x14ac:dyDescent="0.35">
      <c r="A244" s="33">
        <v>239</v>
      </c>
      <c r="B244" s="62">
        <v>85475786</v>
      </c>
      <c r="C244" s="9">
        <v>44075</v>
      </c>
      <c r="D244" s="65" t="s">
        <v>332</v>
      </c>
      <c r="E244" s="65" t="s">
        <v>552</v>
      </c>
      <c r="F244" s="8">
        <f t="shared" ca="1" si="16"/>
        <v>3</v>
      </c>
      <c r="G244" s="9">
        <v>44075</v>
      </c>
      <c r="H244" s="64">
        <f t="shared" ca="1" si="17"/>
        <v>45170</v>
      </c>
      <c r="I244" s="8">
        <f t="shared" ca="1" si="20"/>
        <v>3</v>
      </c>
      <c r="J244" s="8">
        <f t="shared" ca="1" si="18"/>
        <v>45</v>
      </c>
      <c r="K244" s="14" t="str">
        <f t="shared" ca="1" si="19"/>
        <v>VENCIDAS</v>
      </c>
      <c r="L244" s="11"/>
      <c r="M244" s="83" t="str">
        <f>+VLOOKUP(B244,[1]ACTIVOS!$C$2:$AF$440,30,0)</f>
        <v>SUBGERENCIA GESTION COMERCIAL Y SERVICIO AL CIUDADANO</v>
      </c>
      <c r="N244" s="97" t="str">
        <f>+VLOOKUP(B244,[1]ACTIVOS!$C$2:$AG$440,31,0)</f>
        <v>N-A</v>
      </c>
    </row>
    <row r="245" spans="1:14" ht="63.5" x14ac:dyDescent="0.35">
      <c r="A245" s="33">
        <v>240</v>
      </c>
      <c r="B245" s="62">
        <v>39017244</v>
      </c>
      <c r="C245" s="9">
        <v>44075</v>
      </c>
      <c r="D245" s="65" t="s">
        <v>333</v>
      </c>
      <c r="E245" s="65" t="s">
        <v>538</v>
      </c>
      <c r="F245" s="8">
        <f t="shared" ca="1" si="16"/>
        <v>3</v>
      </c>
      <c r="G245" s="9">
        <v>44075</v>
      </c>
      <c r="H245" s="64">
        <f t="shared" ca="1" si="17"/>
        <v>45170</v>
      </c>
      <c r="I245" s="8">
        <f t="shared" ca="1" si="20"/>
        <v>3</v>
      </c>
      <c r="J245" s="8">
        <f t="shared" ca="1" si="18"/>
        <v>45</v>
      </c>
      <c r="K245" s="14" t="str">
        <f t="shared" ca="1" si="19"/>
        <v>VENCIDAS</v>
      </c>
      <c r="L245" s="11"/>
      <c r="M245" s="83" t="str">
        <f>+VLOOKUP(B245,[1]ACTIVOS!$C$2:$AF$440,30,0)</f>
        <v>SUBGERENCIA GESTION COMERCIAL Y SERVICIO AL CIUDADANO</v>
      </c>
      <c r="N245" s="97" t="str">
        <f>+VLOOKUP(B245,[1]ACTIVOS!$C$2:$AG$440,31,0)</f>
        <v>N-A</v>
      </c>
    </row>
    <row r="246" spans="1:14" ht="63.5" x14ac:dyDescent="0.35">
      <c r="A246" s="33">
        <v>241</v>
      </c>
      <c r="B246" s="62">
        <v>84453450</v>
      </c>
      <c r="C246" s="9">
        <v>44075</v>
      </c>
      <c r="D246" s="65" t="s">
        <v>334</v>
      </c>
      <c r="E246" s="65" t="s">
        <v>554</v>
      </c>
      <c r="F246" s="8">
        <f t="shared" ca="1" si="16"/>
        <v>3</v>
      </c>
      <c r="G246" s="9">
        <v>44075</v>
      </c>
      <c r="H246" s="64">
        <f t="shared" ca="1" si="17"/>
        <v>45170</v>
      </c>
      <c r="I246" s="8">
        <f t="shared" ca="1" si="20"/>
        <v>3</v>
      </c>
      <c r="J246" s="8">
        <f t="shared" ca="1" si="18"/>
        <v>45</v>
      </c>
      <c r="K246" s="14" t="str">
        <f t="shared" ca="1" si="19"/>
        <v>VENCIDAS</v>
      </c>
      <c r="L246" s="11"/>
      <c r="M246" s="83" t="str">
        <f>+VLOOKUP(B246,[1]ACTIVOS!$C$2:$AF$440,30,0)</f>
        <v>SUBGERENCIA GESTION COMERCIAL Y SERVICIO AL CIUDADANO</v>
      </c>
      <c r="N246" s="97" t="str">
        <f>+VLOOKUP(B246,[1]ACTIVOS!$C$2:$AG$440,31,0)</f>
        <v>N-A</v>
      </c>
    </row>
    <row r="247" spans="1:14" ht="38.5" x14ac:dyDescent="0.35">
      <c r="A247" s="33">
        <v>242</v>
      </c>
      <c r="B247" s="62">
        <v>12636138</v>
      </c>
      <c r="C247" s="9">
        <v>44075</v>
      </c>
      <c r="D247" s="65" t="s">
        <v>335</v>
      </c>
      <c r="E247" s="65" t="s">
        <v>562</v>
      </c>
      <c r="F247" s="8">
        <f t="shared" ca="1" si="16"/>
        <v>3</v>
      </c>
      <c r="G247" s="9">
        <v>44075</v>
      </c>
      <c r="H247" s="64">
        <f t="shared" ca="1" si="17"/>
        <v>45170</v>
      </c>
      <c r="I247" s="8">
        <f t="shared" ca="1" si="20"/>
        <v>3</v>
      </c>
      <c r="J247" s="8">
        <f t="shared" ca="1" si="18"/>
        <v>45</v>
      </c>
      <c r="K247" s="14" t="str">
        <f t="shared" ca="1" si="19"/>
        <v>VENCIDAS</v>
      </c>
      <c r="L247" s="11"/>
      <c r="M247" s="83" t="str">
        <f>+VLOOKUP(B247,[1]ACTIVOS!$C$2:$AF$440,30,0)</f>
        <v>SUBGERENCIA ACUEDUCTO Y ALCANTARILLADO</v>
      </c>
      <c r="N247" s="97" t="str">
        <f>+VLOOKUP(B247,[1]ACTIVOS!$C$2:$AG$440,31,0)</f>
        <v>DIRECCION DE OPERACIONES</v>
      </c>
    </row>
    <row r="248" spans="1:14" ht="38.5" x14ac:dyDescent="0.35">
      <c r="A248" s="33">
        <v>243</v>
      </c>
      <c r="B248" s="62">
        <v>85459115</v>
      </c>
      <c r="C248" s="9">
        <v>44075</v>
      </c>
      <c r="D248" s="65" t="s">
        <v>336</v>
      </c>
      <c r="E248" s="65" t="s">
        <v>550</v>
      </c>
      <c r="F248" s="8">
        <f t="shared" ca="1" si="16"/>
        <v>3</v>
      </c>
      <c r="G248" s="9">
        <v>44075</v>
      </c>
      <c r="H248" s="64">
        <f t="shared" ca="1" si="17"/>
        <v>45170</v>
      </c>
      <c r="I248" s="8">
        <f t="shared" ca="1" si="20"/>
        <v>3</v>
      </c>
      <c r="J248" s="8">
        <f t="shared" ca="1" si="18"/>
        <v>45</v>
      </c>
      <c r="K248" s="14" t="str">
        <f t="shared" ca="1" si="19"/>
        <v>VENCIDAS</v>
      </c>
      <c r="L248" s="11"/>
      <c r="M248" s="83" t="str">
        <f>+VLOOKUP(B248,[1]ACTIVOS!$C$2:$AF$440,30,0)</f>
        <v>SUBGERENCIA ACUEDUCTO Y ALCANTARILLADO</v>
      </c>
      <c r="N248" s="97" t="str">
        <f>+VLOOKUP(B248,[1]ACTIVOS!$C$2:$AG$440,31,0)</f>
        <v>DIRECCION DE ACUEDUCTO</v>
      </c>
    </row>
    <row r="249" spans="1:14" ht="63.5" x14ac:dyDescent="0.35">
      <c r="A249" s="33">
        <v>244</v>
      </c>
      <c r="B249" s="62">
        <v>7631508</v>
      </c>
      <c r="C249" s="9">
        <v>44075</v>
      </c>
      <c r="D249" s="65" t="s">
        <v>337</v>
      </c>
      <c r="E249" s="65" t="s">
        <v>554</v>
      </c>
      <c r="F249" s="8">
        <f t="shared" ca="1" si="16"/>
        <v>3</v>
      </c>
      <c r="G249" s="9">
        <v>44075</v>
      </c>
      <c r="H249" s="64">
        <f t="shared" ca="1" si="17"/>
        <v>45170</v>
      </c>
      <c r="I249" s="8">
        <f t="shared" ca="1" si="20"/>
        <v>3</v>
      </c>
      <c r="J249" s="8">
        <f t="shared" ca="1" si="18"/>
        <v>45</v>
      </c>
      <c r="K249" s="14" t="str">
        <f t="shared" ca="1" si="19"/>
        <v>VENCIDAS</v>
      </c>
      <c r="L249" s="11"/>
      <c r="M249" s="83" t="str">
        <f>+VLOOKUP(B249,[1]ACTIVOS!$C$2:$AF$440,30,0)</f>
        <v>SUBGERENCIA GESTION COMERCIAL Y SERVICIO AL CIUDADANO</v>
      </c>
      <c r="N249" s="97" t="str">
        <f>+VLOOKUP(B249,[1]ACTIVOS!$C$2:$AG$440,31,0)</f>
        <v>N-A</v>
      </c>
    </row>
    <row r="250" spans="1:14" ht="38.5" x14ac:dyDescent="0.35">
      <c r="A250" s="33">
        <v>245</v>
      </c>
      <c r="B250" s="62">
        <v>85462179</v>
      </c>
      <c r="C250" s="9">
        <v>44075</v>
      </c>
      <c r="D250" s="65" t="s">
        <v>338</v>
      </c>
      <c r="E250" s="65" t="s">
        <v>550</v>
      </c>
      <c r="F250" s="8">
        <f t="shared" ca="1" si="16"/>
        <v>3</v>
      </c>
      <c r="G250" s="9">
        <v>44075</v>
      </c>
      <c r="H250" s="64">
        <f t="shared" ca="1" si="17"/>
        <v>45170</v>
      </c>
      <c r="I250" s="8">
        <f t="shared" ca="1" si="20"/>
        <v>3</v>
      </c>
      <c r="J250" s="8">
        <f t="shared" ca="1" si="18"/>
        <v>45</v>
      </c>
      <c r="K250" s="14" t="str">
        <f t="shared" ca="1" si="19"/>
        <v>VENCIDAS</v>
      </c>
      <c r="L250" s="11"/>
      <c r="M250" s="83" t="str">
        <f>+VLOOKUP(B250,[1]ACTIVOS!$C$2:$AF$440,30,0)</f>
        <v>SUBGERENCIA ACUEDUCTO Y ALCANTARILLADO</v>
      </c>
      <c r="N250" s="97" t="str">
        <f>+VLOOKUP(B250,[1]ACTIVOS!$C$2:$AG$440,31,0)</f>
        <v>DIRECCION DE ACUEDUCTO</v>
      </c>
    </row>
    <row r="251" spans="1:14" ht="38.5" x14ac:dyDescent="0.35">
      <c r="A251" s="33">
        <v>246</v>
      </c>
      <c r="B251" s="62">
        <v>85461285</v>
      </c>
      <c r="C251" s="9">
        <v>44075</v>
      </c>
      <c r="D251" s="65" t="s">
        <v>339</v>
      </c>
      <c r="E251" s="65" t="s">
        <v>584</v>
      </c>
      <c r="F251" s="8">
        <f t="shared" ca="1" si="16"/>
        <v>3</v>
      </c>
      <c r="G251" s="9">
        <v>44075</v>
      </c>
      <c r="H251" s="64">
        <f t="shared" ca="1" si="17"/>
        <v>45170</v>
      </c>
      <c r="I251" s="8">
        <f t="shared" ca="1" si="20"/>
        <v>3</v>
      </c>
      <c r="J251" s="8">
        <f t="shared" ca="1" si="18"/>
        <v>45</v>
      </c>
      <c r="K251" s="14" t="str">
        <f t="shared" ca="1" si="19"/>
        <v>VENCIDAS</v>
      </c>
      <c r="L251" s="11"/>
      <c r="M251" s="83" t="str">
        <f>+VLOOKUP(B251,[1]ACTIVOS!$C$2:$AF$440,30,0)</f>
        <v>SUBGERENCIA ACUEDUCTO Y ALCANTARILLADO</v>
      </c>
      <c r="N251" s="97" t="str">
        <f>+VLOOKUP(B251,[1]ACTIVOS!$C$2:$AG$440,31,0)</f>
        <v>DIRECCION DE ALCANTARILLADO</v>
      </c>
    </row>
    <row r="252" spans="1:14" ht="38.5" x14ac:dyDescent="0.35">
      <c r="A252" s="33">
        <v>247</v>
      </c>
      <c r="B252" s="62">
        <v>85468491</v>
      </c>
      <c r="C252" s="9">
        <v>44075</v>
      </c>
      <c r="D252" s="65" t="s">
        <v>340</v>
      </c>
      <c r="E252" s="65" t="s">
        <v>547</v>
      </c>
      <c r="F252" s="8">
        <f t="shared" ca="1" si="16"/>
        <v>3</v>
      </c>
      <c r="G252" s="9">
        <v>44075</v>
      </c>
      <c r="H252" s="64">
        <f t="shared" ca="1" si="17"/>
        <v>45170</v>
      </c>
      <c r="I252" s="8">
        <f t="shared" ca="1" si="20"/>
        <v>3</v>
      </c>
      <c r="J252" s="8">
        <f t="shared" ca="1" si="18"/>
        <v>45</v>
      </c>
      <c r="K252" s="14" t="str">
        <f t="shared" ca="1" si="19"/>
        <v>VENCIDAS</v>
      </c>
      <c r="L252" s="11"/>
      <c r="M252" s="83" t="str">
        <f>+VLOOKUP(B252,[1]ACTIVOS!$C$2:$AF$440,30,0)</f>
        <v>SUBGERENCIA ACUEDUCTO Y ALCANTARILLADO</v>
      </c>
      <c r="N252" s="97" t="str">
        <f>+VLOOKUP(B252,[1]ACTIVOS!$C$2:$AG$440,31,0)</f>
        <v>DIRECCION DE ALCANTARILLADO</v>
      </c>
    </row>
    <row r="253" spans="1:14" ht="38.5" x14ac:dyDescent="0.35">
      <c r="A253" s="33">
        <v>248</v>
      </c>
      <c r="B253" s="62">
        <v>85467667</v>
      </c>
      <c r="C253" s="9">
        <v>44075</v>
      </c>
      <c r="D253" s="65" t="s">
        <v>341</v>
      </c>
      <c r="E253" s="65" t="s">
        <v>585</v>
      </c>
      <c r="F253" s="8">
        <f t="shared" ca="1" si="16"/>
        <v>3</v>
      </c>
      <c r="G253" s="9">
        <v>44075</v>
      </c>
      <c r="H253" s="64">
        <f t="shared" ca="1" si="17"/>
        <v>45170</v>
      </c>
      <c r="I253" s="8">
        <f t="shared" ca="1" si="20"/>
        <v>3</v>
      </c>
      <c r="J253" s="8">
        <f t="shared" ca="1" si="18"/>
        <v>45</v>
      </c>
      <c r="K253" s="14" t="str">
        <f t="shared" ca="1" si="19"/>
        <v>VENCIDAS</v>
      </c>
      <c r="L253" s="11"/>
      <c r="M253" s="83" t="str">
        <f>+VLOOKUP(B253,[1]ACTIVOS!$C$2:$AF$440,30,0)</f>
        <v>SUBGERENCIA ACUEDUCTO Y ALCANTARILLADO</v>
      </c>
      <c r="N253" s="97" t="str">
        <f>+VLOOKUP(B253,[1]ACTIVOS!$C$2:$AG$440,31,0)</f>
        <v>DIRECCION DE ACUEDUCTO</v>
      </c>
    </row>
    <row r="254" spans="1:14" ht="62.5" x14ac:dyDescent="0.35">
      <c r="A254" s="33">
        <v>249</v>
      </c>
      <c r="B254" s="62">
        <v>85458097</v>
      </c>
      <c r="C254" s="9">
        <v>44075</v>
      </c>
      <c r="D254" s="65" t="s">
        <v>342</v>
      </c>
      <c r="E254" s="65" t="s">
        <v>67</v>
      </c>
      <c r="F254" s="8">
        <f t="shared" ca="1" si="16"/>
        <v>3</v>
      </c>
      <c r="G254" s="9">
        <v>44075</v>
      </c>
      <c r="H254" s="64">
        <f t="shared" ca="1" si="17"/>
        <v>45170</v>
      </c>
      <c r="I254" s="8">
        <f t="shared" ca="1" si="20"/>
        <v>3</v>
      </c>
      <c r="J254" s="8">
        <f t="shared" ca="1" si="18"/>
        <v>45</v>
      </c>
      <c r="K254" s="14" t="str">
        <f t="shared" ca="1" si="19"/>
        <v>VENCIDAS</v>
      </c>
      <c r="L254" s="11"/>
      <c r="M254" s="83" t="str">
        <f>+VLOOKUP(B254,[1]ACTIVOS!$C$2:$AF$440,30,0)</f>
        <v>SUBGERENCIA OPERACIÓN DE OTROS SERVICIOS</v>
      </c>
      <c r="N254" s="97" t="str">
        <f>+VLOOKUP(B254,[1]ACTIVOS!$C$2:$AG$440,31,0)</f>
        <v>DIRECCION ACTIVIDADES COMPLEMENTARIAS Y SERVICIOS NO REGULADOS</v>
      </c>
    </row>
    <row r="255" spans="1:14" ht="38.5" x14ac:dyDescent="0.35">
      <c r="A255" s="33">
        <v>250</v>
      </c>
      <c r="B255" s="62">
        <v>85456967</v>
      </c>
      <c r="C255" s="9">
        <v>44075</v>
      </c>
      <c r="D255" s="65" t="s">
        <v>343</v>
      </c>
      <c r="E255" s="65" t="s">
        <v>576</v>
      </c>
      <c r="F255" s="8">
        <f t="shared" ca="1" si="16"/>
        <v>3</v>
      </c>
      <c r="G255" s="9">
        <v>44075</v>
      </c>
      <c r="H255" s="64">
        <f t="shared" ca="1" si="17"/>
        <v>45170</v>
      </c>
      <c r="I255" s="8">
        <f t="shared" ca="1" si="20"/>
        <v>3</v>
      </c>
      <c r="J255" s="8">
        <f t="shared" ca="1" si="18"/>
        <v>45</v>
      </c>
      <c r="K255" s="14" t="str">
        <f t="shared" ca="1" si="19"/>
        <v>VENCIDAS</v>
      </c>
      <c r="L255" s="11"/>
      <c r="M255" s="83" t="str">
        <f>+VLOOKUP(B255,[1]ACTIVOS!$C$2:$AF$440,30,0)</f>
        <v>SUBGERENCIA ACUEDUCTO Y ALCANTARILLADO</v>
      </c>
      <c r="N255" s="97" t="str">
        <f>+VLOOKUP(B255,[1]ACTIVOS!$C$2:$AG$440,31,0)</f>
        <v>DIRECCION DE OPERACIONES</v>
      </c>
    </row>
    <row r="256" spans="1:14" ht="38.5" x14ac:dyDescent="0.35">
      <c r="A256" s="33">
        <v>251</v>
      </c>
      <c r="B256" s="62">
        <v>85161783</v>
      </c>
      <c r="C256" s="9">
        <v>44075</v>
      </c>
      <c r="D256" s="65" t="s">
        <v>344</v>
      </c>
      <c r="E256" s="65" t="s">
        <v>548</v>
      </c>
      <c r="F256" s="8">
        <f t="shared" ca="1" si="16"/>
        <v>3</v>
      </c>
      <c r="G256" s="9">
        <v>44075</v>
      </c>
      <c r="H256" s="64">
        <f t="shared" ca="1" si="17"/>
        <v>45170</v>
      </c>
      <c r="I256" s="8">
        <f t="shared" ca="1" si="20"/>
        <v>3</v>
      </c>
      <c r="J256" s="8">
        <f t="shared" ca="1" si="18"/>
        <v>45</v>
      </c>
      <c r="K256" s="14" t="str">
        <f t="shared" ca="1" si="19"/>
        <v>VENCIDAS</v>
      </c>
      <c r="L256" s="11"/>
      <c r="M256" s="83" t="str">
        <f>+VLOOKUP(B256,[1]ACTIVOS!$C$2:$AF$440,30,0)</f>
        <v>SUBGERENCIA ACUEDUCTO Y ALCANTARILLADO</v>
      </c>
      <c r="N256" s="97" t="str">
        <f>+VLOOKUP(B256,[1]ACTIVOS!$C$2:$AG$440,31,0)</f>
        <v>DIRECCION DE OPERACIONES</v>
      </c>
    </row>
    <row r="257" spans="1:14" s="107" customFormat="1" ht="14.5" x14ac:dyDescent="0.35">
      <c r="A257" s="98">
        <v>252</v>
      </c>
      <c r="B257" s="99">
        <v>85472991</v>
      </c>
      <c r="C257" s="100">
        <v>44075</v>
      </c>
      <c r="D257" s="101" t="s">
        <v>345</v>
      </c>
      <c r="E257" s="101" t="s">
        <v>586</v>
      </c>
      <c r="F257" s="102">
        <f t="shared" ca="1" si="16"/>
        <v>3</v>
      </c>
      <c r="G257" s="100">
        <v>44075</v>
      </c>
      <c r="H257" s="100">
        <f t="shared" ca="1" si="17"/>
        <v>45170</v>
      </c>
      <c r="I257" s="102">
        <f t="shared" ca="1" si="20"/>
        <v>3</v>
      </c>
      <c r="J257" s="102">
        <f t="shared" ca="1" si="18"/>
        <v>45</v>
      </c>
      <c r="K257" s="103" t="str">
        <f t="shared" ca="1" si="19"/>
        <v>VENCIDAS</v>
      </c>
      <c r="L257" s="104" t="s">
        <v>610</v>
      </c>
      <c r="M257" s="105"/>
      <c r="N257" s="106"/>
    </row>
    <row r="258" spans="1:14" ht="62.5" x14ac:dyDescent="0.35">
      <c r="A258" s="33">
        <v>253</v>
      </c>
      <c r="B258" s="62">
        <v>1082913031</v>
      </c>
      <c r="C258" s="9">
        <v>44075</v>
      </c>
      <c r="D258" s="65" t="s">
        <v>346</v>
      </c>
      <c r="E258" s="65" t="s">
        <v>43</v>
      </c>
      <c r="F258" s="8">
        <f t="shared" ca="1" si="16"/>
        <v>3</v>
      </c>
      <c r="G258" s="9">
        <v>44075</v>
      </c>
      <c r="H258" s="64">
        <f t="shared" ca="1" si="17"/>
        <v>45170</v>
      </c>
      <c r="I258" s="8">
        <f t="shared" ca="1" si="20"/>
        <v>3</v>
      </c>
      <c r="J258" s="8">
        <f t="shared" ca="1" si="18"/>
        <v>45</v>
      </c>
      <c r="K258" s="14" t="str">
        <f t="shared" ca="1" si="19"/>
        <v>VENCIDAS</v>
      </c>
      <c r="L258" s="11"/>
      <c r="M258" s="83" t="str">
        <f>+VLOOKUP(B258,[1]ACTIVOS!$C$2:$AF$440,30,0)</f>
        <v>SUBGERENCIA OPERACIÓN DE OTROS SERVICIOS</v>
      </c>
      <c r="N258" s="97" t="str">
        <f>+VLOOKUP(B258,[1]ACTIVOS!$C$2:$AG$440,31,0)</f>
        <v>DIRECCION ACTIVIDADES COMPLEMENTARIAS Y SERVICIOS NO REGULADOS</v>
      </c>
    </row>
    <row r="259" spans="1:14" ht="38.5" x14ac:dyDescent="0.35">
      <c r="A259" s="33">
        <v>254</v>
      </c>
      <c r="B259" s="62">
        <v>85459179</v>
      </c>
      <c r="C259" s="9">
        <v>44075</v>
      </c>
      <c r="D259" s="65" t="s">
        <v>347</v>
      </c>
      <c r="E259" s="65" t="s">
        <v>539</v>
      </c>
      <c r="F259" s="8">
        <f t="shared" ca="1" si="16"/>
        <v>3</v>
      </c>
      <c r="G259" s="9">
        <v>44075</v>
      </c>
      <c r="H259" s="64">
        <f t="shared" ca="1" si="17"/>
        <v>45170</v>
      </c>
      <c r="I259" s="8">
        <f t="shared" ca="1" si="20"/>
        <v>3</v>
      </c>
      <c r="J259" s="8">
        <f t="shared" ca="1" si="18"/>
        <v>45</v>
      </c>
      <c r="K259" s="14" t="str">
        <f t="shared" ca="1" si="19"/>
        <v>VENCIDAS</v>
      </c>
      <c r="L259" s="11"/>
      <c r="M259" s="83" t="str">
        <f>+VLOOKUP(B259,[1]ACTIVOS!$C$2:$AF$440,30,0)</f>
        <v>SUBGERENCIA ACUEDUCTO Y ALCANTARILLADO</v>
      </c>
      <c r="N259" s="97" t="str">
        <f>+VLOOKUP(B259,[1]ACTIVOS!$C$2:$AG$440,31,0)</f>
        <v>DIRECCION DE OPERACIONES</v>
      </c>
    </row>
    <row r="260" spans="1:14" ht="38.5" x14ac:dyDescent="0.35">
      <c r="A260" s="33">
        <v>255</v>
      </c>
      <c r="B260" s="62">
        <v>19619830</v>
      </c>
      <c r="C260" s="9">
        <v>44075</v>
      </c>
      <c r="D260" s="65" t="s">
        <v>348</v>
      </c>
      <c r="E260" s="65" t="s">
        <v>550</v>
      </c>
      <c r="F260" s="8">
        <f t="shared" ca="1" si="16"/>
        <v>3</v>
      </c>
      <c r="G260" s="9">
        <v>44075</v>
      </c>
      <c r="H260" s="64">
        <f t="shared" ca="1" si="17"/>
        <v>45170</v>
      </c>
      <c r="I260" s="8">
        <f t="shared" ca="1" si="20"/>
        <v>3</v>
      </c>
      <c r="J260" s="8">
        <f t="shared" ca="1" si="18"/>
        <v>45</v>
      </c>
      <c r="K260" s="14" t="str">
        <f t="shared" ca="1" si="19"/>
        <v>VENCIDAS</v>
      </c>
      <c r="L260" s="11"/>
      <c r="M260" s="83" t="str">
        <f>+VLOOKUP(B260,[1]ACTIVOS!$C$2:$AF$440,30,0)</f>
        <v>SUBGERENCIA ACUEDUCTO Y ALCANTARILLADO</v>
      </c>
      <c r="N260" s="97" t="str">
        <f>+VLOOKUP(B260,[1]ACTIVOS!$C$2:$AG$440,31,0)</f>
        <v>DIRECCION DE ACUEDUCTO</v>
      </c>
    </row>
    <row r="261" spans="1:14" ht="38.5" x14ac:dyDescent="0.35">
      <c r="A261" s="33">
        <v>256</v>
      </c>
      <c r="B261" s="62">
        <v>1004344887</v>
      </c>
      <c r="C261" s="9">
        <v>44075</v>
      </c>
      <c r="D261" s="65" t="s">
        <v>349</v>
      </c>
      <c r="E261" s="65" t="s">
        <v>559</v>
      </c>
      <c r="F261" s="8">
        <f t="shared" ca="1" si="16"/>
        <v>3</v>
      </c>
      <c r="G261" s="9">
        <v>44075</v>
      </c>
      <c r="H261" s="64">
        <f t="shared" ca="1" si="17"/>
        <v>45170</v>
      </c>
      <c r="I261" s="8">
        <f t="shared" ca="1" si="20"/>
        <v>3</v>
      </c>
      <c r="J261" s="8">
        <f t="shared" ca="1" si="18"/>
        <v>45</v>
      </c>
      <c r="K261" s="14" t="str">
        <f t="shared" ca="1" si="19"/>
        <v>VENCIDAS</v>
      </c>
      <c r="L261" s="11"/>
      <c r="M261" s="83" t="str">
        <f>+VLOOKUP(B261,[1]ACTIVOS!$C$2:$AF$440,30,0)</f>
        <v>SUBGERENCIA ACUEDUCTO Y ALCANTARILLADO</v>
      </c>
      <c r="N261" s="97" t="str">
        <f>+VLOOKUP(B261,[1]ACTIVOS!$C$2:$AG$440,31,0)</f>
        <v>DIRECCION DE ACUEDUCTO</v>
      </c>
    </row>
    <row r="262" spans="1:14" ht="51" x14ac:dyDescent="0.35">
      <c r="A262" s="33">
        <v>257</v>
      </c>
      <c r="B262" s="62">
        <v>57435701</v>
      </c>
      <c r="C262" s="9">
        <v>44075</v>
      </c>
      <c r="D262" s="65" t="s">
        <v>350</v>
      </c>
      <c r="E262" s="65" t="s">
        <v>538</v>
      </c>
      <c r="F262" s="8">
        <f t="shared" ca="1" si="16"/>
        <v>3</v>
      </c>
      <c r="G262" s="9">
        <v>44075</v>
      </c>
      <c r="H262" s="64">
        <f t="shared" ca="1" si="17"/>
        <v>45170</v>
      </c>
      <c r="I262" s="8">
        <f t="shared" ca="1" si="20"/>
        <v>3</v>
      </c>
      <c r="J262" s="8">
        <f t="shared" ca="1" si="18"/>
        <v>45</v>
      </c>
      <c r="K262" s="14" t="str">
        <f t="shared" ca="1" si="19"/>
        <v>VENCIDAS</v>
      </c>
      <c r="L262" s="11"/>
      <c r="M262" s="83" t="str">
        <f>+VLOOKUP(B262,[1]ACTIVOS!$C$2:$AF$440,30,0)</f>
        <v>OFICINA DE ASUNTOS JURIDICOS Y CONTRATACION</v>
      </c>
      <c r="N262" s="97" t="str">
        <f>+VLOOKUP(B262,[1]ACTIVOS!$C$2:$AG$440,31,0)</f>
        <v>N-A</v>
      </c>
    </row>
    <row r="263" spans="1:14" ht="38.5" x14ac:dyDescent="0.35">
      <c r="A263" s="33">
        <v>258</v>
      </c>
      <c r="B263" s="62">
        <v>85370861</v>
      </c>
      <c r="C263" s="9">
        <v>44075</v>
      </c>
      <c r="D263" s="65" t="s">
        <v>351</v>
      </c>
      <c r="E263" s="65" t="s">
        <v>559</v>
      </c>
      <c r="F263" s="8">
        <f t="shared" ca="1" si="16"/>
        <v>3</v>
      </c>
      <c r="G263" s="9">
        <v>44075</v>
      </c>
      <c r="H263" s="64">
        <f t="shared" ca="1" si="17"/>
        <v>45170</v>
      </c>
      <c r="I263" s="8">
        <f t="shared" ca="1" si="20"/>
        <v>3</v>
      </c>
      <c r="J263" s="8">
        <f t="shared" ca="1" si="18"/>
        <v>45</v>
      </c>
      <c r="K263" s="14" t="str">
        <f t="shared" ca="1" si="19"/>
        <v>VENCIDAS</v>
      </c>
      <c r="L263" s="11"/>
      <c r="M263" s="83" t="str">
        <f>+VLOOKUP(B263,[1]ACTIVOS!$C$2:$AF$440,30,0)</f>
        <v>SUBGERENCIA ACUEDUCTO Y ALCANTARILLADO</v>
      </c>
      <c r="N263" s="97" t="str">
        <f>+VLOOKUP(B263,[1]ACTIVOS!$C$2:$AG$440,31,0)</f>
        <v>DIRECCION DE ACUEDUCTO</v>
      </c>
    </row>
    <row r="264" spans="1:14" ht="62.5" x14ac:dyDescent="0.35">
      <c r="A264" s="33">
        <v>259</v>
      </c>
      <c r="B264" s="62">
        <v>1082933210</v>
      </c>
      <c r="C264" s="9">
        <v>44075</v>
      </c>
      <c r="D264" s="65" t="s">
        <v>352</v>
      </c>
      <c r="E264" s="65" t="s">
        <v>67</v>
      </c>
      <c r="F264" s="8">
        <f t="shared" ref="F264:F327" ca="1" si="21">DATEDIF(C264,TODAY(),"Y")</f>
        <v>3</v>
      </c>
      <c r="G264" s="9">
        <v>44075</v>
      </c>
      <c r="H264" s="64">
        <f t="shared" ref="H264:H327" ca="1" si="22">DATE(YEAR(G264)+I264,MONTH(G264),DAY(G264))</f>
        <v>45170</v>
      </c>
      <c r="I264" s="8">
        <f t="shared" ca="1" si="20"/>
        <v>3</v>
      </c>
      <c r="J264" s="8">
        <f t="shared" ref="J264:J327" ca="1" si="23">+I264*15</f>
        <v>45</v>
      </c>
      <c r="K264" s="14" t="str">
        <f t="shared" ref="K264:K327" ca="1" si="24">IF(I264&gt;=1,"VENCIDAS","----")</f>
        <v>VENCIDAS</v>
      </c>
      <c r="L264" s="11"/>
      <c r="M264" s="83" t="str">
        <f>+VLOOKUP(B264,[1]ACTIVOS!$C$2:$AF$440,30,0)</f>
        <v>SUBGERENCIA OPERACIÓN DE OTROS SERVICIOS</v>
      </c>
      <c r="N264" s="97" t="str">
        <f>+VLOOKUP(B264,[1]ACTIVOS!$C$2:$AG$440,31,0)</f>
        <v>DIRECCION ACTIVIDADES COMPLEMENTARIAS Y SERVICIOS NO REGULADOS</v>
      </c>
    </row>
    <row r="265" spans="1:14" ht="38.5" x14ac:dyDescent="0.35">
      <c r="A265" s="33">
        <v>260</v>
      </c>
      <c r="B265" s="62">
        <v>1082905325</v>
      </c>
      <c r="C265" s="9">
        <v>44075</v>
      </c>
      <c r="D265" s="65" t="s">
        <v>353</v>
      </c>
      <c r="E265" s="65" t="s">
        <v>587</v>
      </c>
      <c r="F265" s="8">
        <f t="shared" ca="1" si="21"/>
        <v>3</v>
      </c>
      <c r="G265" s="9">
        <v>44075</v>
      </c>
      <c r="H265" s="64">
        <f t="shared" ca="1" si="22"/>
        <v>45170</v>
      </c>
      <c r="I265" s="8">
        <f t="shared" ca="1" si="20"/>
        <v>3</v>
      </c>
      <c r="J265" s="8">
        <f t="shared" ca="1" si="23"/>
        <v>45</v>
      </c>
      <c r="K265" s="14" t="str">
        <f t="shared" ca="1" si="24"/>
        <v>VENCIDAS</v>
      </c>
      <c r="L265" s="11"/>
      <c r="M265" s="83" t="str">
        <f>+VLOOKUP(B265,[1]ACTIVOS!$C$2:$AF$440,30,0)</f>
        <v>SUBGERENCIA ACUEDUCTO Y ALCANTARILLADO</v>
      </c>
      <c r="N265" s="97" t="str">
        <f>+VLOOKUP(B265,[1]ACTIVOS!$C$2:$AG$440,31,0)</f>
        <v>DIRECCION DE ACUEDUCTO</v>
      </c>
    </row>
    <row r="266" spans="1:14" ht="38.5" x14ac:dyDescent="0.35">
      <c r="A266" s="33">
        <v>261</v>
      </c>
      <c r="B266" s="62">
        <v>7604245</v>
      </c>
      <c r="C266" s="9">
        <v>44075</v>
      </c>
      <c r="D266" s="65" t="s">
        <v>354</v>
      </c>
      <c r="E266" s="65" t="s">
        <v>547</v>
      </c>
      <c r="F266" s="8">
        <f t="shared" ca="1" si="21"/>
        <v>3</v>
      </c>
      <c r="G266" s="9">
        <v>44075</v>
      </c>
      <c r="H266" s="64">
        <f t="shared" ca="1" si="22"/>
        <v>45170</v>
      </c>
      <c r="I266" s="8">
        <f t="shared" ca="1" si="20"/>
        <v>3</v>
      </c>
      <c r="J266" s="8">
        <f t="shared" ca="1" si="23"/>
        <v>45</v>
      </c>
      <c r="K266" s="14" t="str">
        <f t="shared" ca="1" si="24"/>
        <v>VENCIDAS</v>
      </c>
      <c r="L266" s="11"/>
      <c r="M266" s="83" t="str">
        <f>+VLOOKUP(B266,[1]ACTIVOS!$C$2:$AF$440,30,0)</f>
        <v>SUBGERENCIA ACUEDUCTO Y ALCANTARILLADO</v>
      </c>
      <c r="N266" s="97" t="str">
        <f>+VLOOKUP(B266,[1]ACTIVOS!$C$2:$AG$440,31,0)</f>
        <v>DIRECCION DE ALCANTARILLADO</v>
      </c>
    </row>
    <row r="267" spans="1:14" ht="38.5" x14ac:dyDescent="0.35">
      <c r="A267" s="33">
        <v>262</v>
      </c>
      <c r="B267" s="62">
        <v>84452478</v>
      </c>
      <c r="C267" s="9">
        <v>44075</v>
      </c>
      <c r="D267" s="65" t="s">
        <v>355</v>
      </c>
      <c r="E267" s="65" t="s">
        <v>538</v>
      </c>
      <c r="F267" s="8">
        <f t="shared" ca="1" si="21"/>
        <v>3</v>
      </c>
      <c r="G267" s="9">
        <v>44075</v>
      </c>
      <c r="H267" s="64">
        <f t="shared" ca="1" si="22"/>
        <v>45170</v>
      </c>
      <c r="I267" s="8">
        <f t="shared" ca="1" si="20"/>
        <v>3</v>
      </c>
      <c r="J267" s="8">
        <f t="shared" ca="1" si="23"/>
        <v>45</v>
      </c>
      <c r="K267" s="14" t="str">
        <f t="shared" ca="1" si="24"/>
        <v>VENCIDAS</v>
      </c>
      <c r="L267" s="11"/>
      <c r="M267" s="83" t="str">
        <f>+VLOOKUP(B267,[1]ACTIVOS!$C$2:$AF$440,30,0)</f>
        <v>SUBGERENCIA PROYECTOS Y SOSTENIBILIDAD</v>
      </c>
      <c r="N267" s="97" t="str">
        <f>+VLOOKUP(B267,[1]ACTIVOS!$C$2:$AG$440,31,0)</f>
        <v>N-A</v>
      </c>
    </row>
    <row r="268" spans="1:14" ht="38.5" x14ac:dyDescent="0.35">
      <c r="A268" s="33">
        <v>263</v>
      </c>
      <c r="B268" s="62">
        <v>84456734</v>
      </c>
      <c r="C268" s="9">
        <v>44075</v>
      </c>
      <c r="D268" s="65" t="s">
        <v>356</v>
      </c>
      <c r="E268" s="65" t="s">
        <v>556</v>
      </c>
      <c r="F268" s="8">
        <f t="shared" ca="1" si="21"/>
        <v>3</v>
      </c>
      <c r="G268" s="9">
        <v>44075</v>
      </c>
      <c r="H268" s="64">
        <f t="shared" ca="1" si="22"/>
        <v>45170</v>
      </c>
      <c r="I268" s="8">
        <f t="shared" ca="1" si="20"/>
        <v>3</v>
      </c>
      <c r="J268" s="8">
        <f t="shared" ca="1" si="23"/>
        <v>45</v>
      </c>
      <c r="K268" s="14" t="str">
        <f t="shared" ca="1" si="24"/>
        <v>VENCIDAS</v>
      </c>
      <c r="L268" s="11"/>
      <c r="M268" s="83" t="str">
        <f>+VLOOKUP(B268,[1]ACTIVOS!$C$2:$AF$440,30,0)</f>
        <v>SUBGERENCIA ACUEDUCTO Y ALCANTARILLADO</v>
      </c>
      <c r="N268" s="97" t="str">
        <f>+VLOOKUP(B268,[1]ACTIVOS!$C$2:$AG$440,31,0)</f>
        <v>DIRECCION DE OPERACIONES</v>
      </c>
    </row>
    <row r="269" spans="1:14" ht="63.5" x14ac:dyDescent="0.35">
      <c r="A269" s="33">
        <v>264</v>
      </c>
      <c r="B269" s="62">
        <v>85476661</v>
      </c>
      <c r="C269" s="9">
        <v>44075</v>
      </c>
      <c r="D269" s="65" t="s">
        <v>357</v>
      </c>
      <c r="E269" s="65" t="s">
        <v>554</v>
      </c>
      <c r="F269" s="8">
        <f t="shared" ca="1" si="21"/>
        <v>3</v>
      </c>
      <c r="G269" s="9">
        <v>44075</v>
      </c>
      <c r="H269" s="64">
        <f t="shared" ca="1" si="22"/>
        <v>45170</v>
      </c>
      <c r="I269" s="8">
        <f t="shared" ca="1" si="20"/>
        <v>3</v>
      </c>
      <c r="J269" s="8">
        <f t="shared" ca="1" si="23"/>
        <v>45</v>
      </c>
      <c r="K269" s="14" t="str">
        <f t="shared" ca="1" si="24"/>
        <v>VENCIDAS</v>
      </c>
      <c r="L269" s="11"/>
      <c r="M269" s="83" t="str">
        <f>+VLOOKUP(B269,[1]ACTIVOS!$C$2:$AF$440,30,0)</f>
        <v>SUBGERENCIA GESTION COMERCIAL Y SERVICIO AL CIUDADANO</v>
      </c>
      <c r="N269" s="97" t="str">
        <f>+VLOOKUP(B269,[1]ACTIVOS!$C$2:$AG$440,31,0)</f>
        <v>N-A</v>
      </c>
    </row>
    <row r="270" spans="1:14" ht="38.5" x14ac:dyDescent="0.35">
      <c r="A270" s="33">
        <v>265</v>
      </c>
      <c r="B270" s="62">
        <v>1082981101</v>
      </c>
      <c r="C270" s="9">
        <v>44075</v>
      </c>
      <c r="D270" s="65" t="s">
        <v>358</v>
      </c>
      <c r="E270" s="65" t="s">
        <v>539</v>
      </c>
      <c r="F270" s="8">
        <f t="shared" ca="1" si="21"/>
        <v>3</v>
      </c>
      <c r="G270" s="9">
        <v>44075</v>
      </c>
      <c r="H270" s="64">
        <f t="shared" ca="1" si="22"/>
        <v>45170</v>
      </c>
      <c r="I270" s="8">
        <f t="shared" ca="1" si="20"/>
        <v>3</v>
      </c>
      <c r="J270" s="8">
        <f t="shared" ca="1" si="23"/>
        <v>45</v>
      </c>
      <c r="K270" s="14" t="str">
        <f t="shared" ca="1" si="24"/>
        <v>VENCIDAS</v>
      </c>
      <c r="L270" s="11"/>
      <c r="M270" s="83" t="str">
        <f>+VLOOKUP(B270,[1]ACTIVOS!$C$2:$AF$440,30,0)</f>
        <v>SUBGERENCIA ACUEDUCTO Y ALCANTARILLADO</v>
      </c>
      <c r="N270" s="97" t="str">
        <f>+VLOOKUP(B270,[1]ACTIVOS!$C$2:$AG$440,31,0)</f>
        <v>DIRECCION DE ACUEDUCTO</v>
      </c>
    </row>
    <row r="271" spans="1:14" ht="38.5" x14ac:dyDescent="0.35">
      <c r="A271" s="33">
        <v>266</v>
      </c>
      <c r="B271" s="62">
        <v>1083560510</v>
      </c>
      <c r="C271" s="9">
        <v>44075</v>
      </c>
      <c r="D271" s="65" t="s">
        <v>359</v>
      </c>
      <c r="E271" s="65" t="s">
        <v>535</v>
      </c>
      <c r="F271" s="8">
        <f t="shared" ca="1" si="21"/>
        <v>3</v>
      </c>
      <c r="G271" s="9">
        <v>44075</v>
      </c>
      <c r="H271" s="64">
        <f t="shared" ca="1" si="22"/>
        <v>45170</v>
      </c>
      <c r="I271" s="8">
        <f t="shared" ca="1" si="20"/>
        <v>3</v>
      </c>
      <c r="J271" s="8">
        <f t="shared" ca="1" si="23"/>
        <v>45</v>
      </c>
      <c r="K271" s="14" t="str">
        <f t="shared" ca="1" si="24"/>
        <v>VENCIDAS</v>
      </c>
      <c r="L271" s="11"/>
      <c r="M271" s="83" t="str">
        <f>+VLOOKUP(B271,[1]ACTIVOS!$C$2:$AF$440,30,0)</f>
        <v>SUBGERENCIA ACUEDUCTO Y ALCANTARILLADO</v>
      </c>
      <c r="N271" s="97" t="str">
        <f>+VLOOKUP(B271,[1]ACTIVOS!$C$2:$AG$440,31,0)</f>
        <v>DIRECCION DE OPERACIONES</v>
      </c>
    </row>
    <row r="272" spans="1:14" ht="38.5" x14ac:dyDescent="0.35">
      <c r="A272" s="33">
        <v>267</v>
      </c>
      <c r="B272" s="62">
        <v>12622963</v>
      </c>
      <c r="C272" s="9">
        <v>44075</v>
      </c>
      <c r="D272" s="65" t="s">
        <v>360</v>
      </c>
      <c r="E272" s="65" t="s">
        <v>555</v>
      </c>
      <c r="F272" s="8">
        <f t="shared" ca="1" si="21"/>
        <v>3</v>
      </c>
      <c r="G272" s="9">
        <v>44075</v>
      </c>
      <c r="H272" s="64">
        <f t="shared" ca="1" si="22"/>
        <v>45170</v>
      </c>
      <c r="I272" s="8">
        <f t="shared" ca="1" si="20"/>
        <v>3</v>
      </c>
      <c r="J272" s="8">
        <f t="shared" ca="1" si="23"/>
        <v>45</v>
      </c>
      <c r="K272" s="14" t="str">
        <f t="shared" ca="1" si="24"/>
        <v>VENCIDAS</v>
      </c>
      <c r="L272" s="11"/>
      <c r="M272" s="83" t="str">
        <f>+VLOOKUP(B272,[1]ACTIVOS!$C$2:$AF$440,30,0)</f>
        <v>SUBGERENCIA ACUEDUCTO Y ALCANTARILLADO</v>
      </c>
      <c r="N272" s="97" t="str">
        <f>+VLOOKUP(B272,[1]ACTIVOS!$C$2:$AG$440,31,0)</f>
        <v>DIRECCION DE OPERACIONES</v>
      </c>
    </row>
    <row r="273" spans="1:14" ht="38.5" x14ac:dyDescent="0.35">
      <c r="A273" s="33">
        <v>268</v>
      </c>
      <c r="B273" s="62">
        <v>1082882681</v>
      </c>
      <c r="C273" s="9">
        <v>44075</v>
      </c>
      <c r="D273" s="65" t="s">
        <v>361</v>
      </c>
      <c r="E273" s="65" t="s">
        <v>43</v>
      </c>
      <c r="F273" s="8">
        <f t="shared" ca="1" si="21"/>
        <v>3</v>
      </c>
      <c r="G273" s="9">
        <v>44075</v>
      </c>
      <c r="H273" s="64">
        <f t="shared" ca="1" si="22"/>
        <v>45170</v>
      </c>
      <c r="I273" s="8">
        <f t="shared" ca="1" si="20"/>
        <v>3</v>
      </c>
      <c r="J273" s="8">
        <f t="shared" ca="1" si="23"/>
        <v>45</v>
      </c>
      <c r="K273" s="14" t="str">
        <f t="shared" ca="1" si="24"/>
        <v>VENCIDAS</v>
      </c>
      <c r="L273" s="11"/>
      <c r="M273" s="83" t="str">
        <f>+VLOOKUP(B273,[1]ACTIVOS!$C$2:$AF$440,30,0)</f>
        <v>SUBGERENCIA OPERACIÓN DE OTROS SERVICIOS</v>
      </c>
      <c r="N273" s="97" t="str">
        <f>+VLOOKUP(B273,[1]ACTIVOS!$C$2:$AG$440,31,0)</f>
        <v>DIRECCION ENERGIA Y ALUMBRADO PUBLICO</v>
      </c>
    </row>
    <row r="274" spans="1:14" ht="38.5" x14ac:dyDescent="0.35">
      <c r="A274" s="33">
        <v>269</v>
      </c>
      <c r="B274" s="62">
        <v>12554781</v>
      </c>
      <c r="C274" s="9">
        <v>44075</v>
      </c>
      <c r="D274" s="65" t="s">
        <v>362</v>
      </c>
      <c r="E274" s="65" t="s">
        <v>588</v>
      </c>
      <c r="F274" s="8">
        <f t="shared" ca="1" si="21"/>
        <v>3</v>
      </c>
      <c r="G274" s="9">
        <v>44075</v>
      </c>
      <c r="H274" s="64">
        <f t="shared" ca="1" si="22"/>
        <v>45170</v>
      </c>
      <c r="I274" s="8">
        <f t="shared" ca="1" si="20"/>
        <v>3</v>
      </c>
      <c r="J274" s="8">
        <f t="shared" ca="1" si="23"/>
        <v>45</v>
      </c>
      <c r="K274" s="14" t="str">
        <f t="shared" ca="1" si="24"/>
        <v>VENCIDAS</v>
      </c>
      <c r="L274" s="11"/>
      <c r="M274" s="83" t="str">
        <f>+VLOOKUP(B274,[1]ACTIVOS!$C$2:$AF$440,30,0)</f>
        <v>SUBGERENCIA ACUEDUCTO Y ALCANTARILLADO</v>
      </c>
      <c r="N274" s="97" t="str">
        <f>+VLOOKUP(B274,[1]ACTIVOS!$C$2:$AG$440,31,0)</f>
        <v>DIRECCION DE ACUEDUCTO</v>
      </c>
    </row>
    <row r="275" spans="1:14" ht="38.5" x14ac:dyDescent="0.35">
      <c r="A275" s="33">
        <v>270</v>
      </c>
      <c r="B275" s="62">
        <v>7601187</v>
      </c>
      <c r="C275" s="9">
        <v>44075</v>
      </c>
      <c r="D275" s="65" t="s">
        <v>363</v>
      </c>
      <c r="E275" s="65" t="s">
        <v>539</v>
      </c>
      <c r="F275" s="8">
        <f t="shared" ca="1" si="21"/>
        <v>3</v>
      </c>
      <c r="G275" s="9">
        <v>44075</v>
      </c>
      <c r="H275" s="64">
        <f t="shared" ca="1" si="22"/>
        <v>45170</v>
      </c>
      <c r="I275" s="8">
        <f t="shared" ca="1" si="20"/>
        <v>3</v>
      </c>
      <c r="J275" s="8">
        <f t="shared" ca="1" si="23"/>
        <v>45</v>
      </c>
      <c r="K275" s="14" t="str">
        <f t="shared" ca="1" si="24"/>
        <v>VENCIDAS</v>
      </c>
      <c r="L275" s="11"/>
      <c r="M275" s="83" t="str">
        <f>+VLOOKUP(B275,[1]ACTIVOS!$C$2:$AF$440,30,0)</f>
        <v>SUBGERENCIA PROYECTOS Y SOSTENIBILIDAD</v>
      </c>
      <c r="N275" s="97" t="str">
        <f>+VLOOKUP(B275,[1]ACTIVOS!$C$2:$AG$440,31,0)</f>
        <v>N-A</v>
      </c>
    </row>
    <row r="276" spans="1:14" ht="38.5" x14ac:dyDescent="0.35">
      <c r="A276" s="33">
        <v>271</v>
      </c>
      <c r="B276" s="62">
        <v>85439659</v>
      </c>
      <c r="C276" s="9">
        <v>44075</v>
      </c>
      <c r="D276" s="65" t="s">
        <v>364</v>
      </c>
      <c r="E276" s="65" t="s">
        <v>547</v>
      </c>
      <c r="F276" s="8">
        <f t="shared" ca="1" si="21"/>
        <v>3</v>
      </c>
      <c r="G276" s="9">
        <v>44075</v>
      </c>
      <c r="H276" s="64">
        <f t="shared" ca="1" si="22"/>
        <v>45170</v>
      </c>
      <c r="I276" s="8">
        <f t="shared" ca="1" si="20"/>
        <v>3</v>
      </c>
      <c r="J276" s="8">
        <f t="shared" ca="1" si="23"/>
        <v>45</v>
      </c>
      <c r="K276" s="14" t="str">
        <f t="shared" ca="1" si="24"/>
        <v>VENCIDAS</v>
      </c>
      <c r="L276" s="11"/>
      <c r="M276" s="83" t="str">
        <f>+VLOOKUP(B276,[1]ACTIVOS!$C$2:$AF$440,30,0)</f>
        <v>SUBGERENCIA ACUEDUCTO Y ALCANTARILLADO</v>
      </c>
      <c r="N276" s="97" t="str">
        <f>+VLOOKUP(B276,[1]ACTIVOS!$C$2:$AG$440,31,0)</f>
        <v>DIRECCION DE ALCANTARILLADO</v>
      </c>
    </row>
    <row r="277" spans="1:14" ht="38.5" x14ac:dyDescent="0.35">
      <c r="A277" s="33">
        <v>272</v>
      </c>
      <c r="B277" s="62">
        <v>3718550</v>
      </c>
      <c r="C277" s="9">
        <v>44075</v>
      </c>
      <c r="D277" s="65" t="s">
        <v>365</v>
      </c>
      <c r="E277" s="65" t="s">
        <v>550</v>
      </c>
      <c r="F277" s="8">
        <f t="shared" ca="1" si="21"/>
        <v>3</v>
      </c>
      <c r="G277" s="9">
        <v>44075</v>
      </c>
      <c r="H277" s="64">
        <f t="shared" ca="1" si="22"/>
        <v>45170</v>
      </c>
      <c r="I277" s="8">
        <f t="shared" ca="1" si="20"/>
        <v>3</v>
      </c>
      <c r="J277" s="8">
        <f t="shared" ca="1" si="23"/>
        <v>45</v>
      </c>
      <c r="K277" s="14" t="str">
        <f t="shared" ca="1" si="24"/>
        <v>VENCIDAS</v>
      </c>
      <c r="L277" s="11"/>
      <c r="M277" s="83" t="str">
        <f>+VLOOKUP(B277,[1]ACTIVOS!$C$2:$AF$440,30,0)</f>
        <v>SUBGERENCIA ACUEDUCTO Y ALCANTARILLADO</v>
      </c>
      <c r="N277" s="97" t="str">
        <f>+VLOOKUP(B277,[1]ACTIVOS!$C$2:$AG$440,31,0)</f>
        <v>DIRECCION DE ACUEDUCTO</v>
      </c>
    </row>
    <row r="278" spans="1:14" ht="38.5" x14ac:dyDescent="0.35">
      <c r="A278" s="33">
        <v>273</v>
      </c>
      <c r="B278" s="62">
        <v>36719982</v>
      </c>
      <c r="C278" s="9">
        <v>44075</v>
      </c>
      <c r="D278" s="65" t="s">
        <v>366</v>
      </c>
      <c r="E278" s="65" t="s">
        <v>556</v>
      </c>
      <c r="F278" s="8">
        <f t="shared" ca="1" si="21"/>
        <v>3</v>
      </c>
      <c r="G278" s="9">
        <v>44075</v>
      </c>
      <c r="H278" s="64">
        <f t="shared" ca="1" si="22"/>
        <v>45170</v>
      </c>
      <c r="I278" s="8">
        <f t="shared" ca="1" si="20"/>
        <v>3</v>
      </c>
      <c r="J278" s="8">
        <f t="shared" ca="1" si="23"/>
        <v>45</v>
      </c>
      <c r="K278" s="14" t="str">
        <f t="shared" ca="1" si="24"/>
        <v>VENCIDAS</v>
      </c>
      <c r="L278" s="11"/>
      <c r="M278" s="83" t="str">
        <f>+VLOOKUP(B278,[1]ACTIVOS!$C$2:$AF$440,30,0)</f>
        <v>SUBGERENCIA ACUEDUCTO Y ALCANTARILLADO</v>
      </c>
      <c r="N278" s="97" t="str">
        <f>+VLOOKUP(B278,[1]ACTIVOS!$C$2:$AG$440,31,0)</f>
        <v>DIRECCION DE OPERACIONES</v>
      </c>
    </row>
    <row r="279" spans="1:14" ht="38.5" x14ac:dyDescent="0.35">
      <c r="A279" s="33">
        <v>274</v>
      </c>
      <c r="B279" s="62">
        <v>1082993552</v>
      </c>
      <c r="C279" s="9">
        <v>44075</v>
      </c>
      <c r="D279" s="65" t="s">
        <v>367</v>
      </c>
      <c r="E279" s="65" t="s">
        <v>539</v>
      </c>
      <c r="F279" s="8">
        <f t="shared" ca="1" si="21"/>
        <v>3</v>
      </c>
      <c r="G279" s="9">
        <v>44075</v>
      </c>
      <c r="H279" s="64">
        <f t="shared" ca="1" si="22"/>
        <v>45170</v>
      </c>
      <c r="I279" s="8">
        <f t="shared" ref="I279:I342" ca="1" si="25">DATEDIF(G279,TODAY(),"Y")</f>
        <v>3</v>
      </c>
      <c r="J279" s="8">
        <f t="shared" ca="1" si="23"/>
        <v>45</v>
      </c>
      <c r="K279" s="14" t="str">
        <f t="shared" ca="1" si="24"/>
        <v>VENCIDAS</v>
      </c>
      <c r="L279" s="11"/>
      <c r="M279" s="83" t="str">
        <f>+VLOOKUP(B279,[1]ACTIVOS!$C$2:$AF$440,30,0)</f>
        <v>SUBGERENCIA ACUEDUCTO Y ALCANTARILLADO</v>
      </c>
      <c r="N279" s="97" t="str">
        <f>+VLOOKUP(B279,[1]ACTIVOS!$C$2:$AG$440,31,0)</f>
        <v>N-A</v>
      </c>
    </row>
    <row r="280" spans="1:14" ht="63.5" x14ac:dyDescent="0.35">
      <c r="A280" s="33">
        <v>275</v>
      </c>
      <c r="B280" s="62">
        <v>1004360873</v>
      </c>
      <c r="C280" s="9">
        <v>44075</v>
      </c>
      <c r="D280" s="65" t="s">
        <v>368</v>
      </c>
      <c r="E280" s="65" t="s">
        <v>554</v>
      </c>
      <c r="F280" s="8">
        <f t="shared" ca="1" si="21"/>
        <v>3</v>
      </c>
      <c r="G280" s="9">
        <v>44075</v>
      </c>
      <c r="H280" s="64">
        <f t="shared" ca="1" si="22"/>
        <v>45170</v>
      </c>
      <c r="I280" s="8">
        <f t="shared" ca="1" si="25"/>
        <v>3</v>
      </c>
      <c r="J280" s="8">
        <f t="shared" ca="1" si="23"/>
        <v>45</v>
      </c>
      <c r="K280" s="14" t="str">
        <f t="shared" ca="1" si="24"/>
        <v>VENCIDAS</v>
      </c>
      <c r="L280" s="11"/>
      <c r="M280" s="83" t="str">
        <f>+VLOOKUP(B280,[1]ACTIVOS!$C$2:$AF$440,30,0)</f>
        <v>SUBGERENCIA GESTION COMERCIAL Y SERVICIO AL CIUDADANO</v>
      </c>
      <c r="N280" s="97" t="str">
        <f>+VLOOKUP(B280,[1]ACTIVOS!$C$2:$AG$440,31,0)</f>
        <v>N-A</v>
      </c>
    </row>
    <row r="281" spans="1:14" ht="63.5" x14ac:dyDescent="0.35">
      <c r="A281" s="33">
        <v>276</v>
      </c>
      <c r="B281" s="62">
        <v>1082840712</v>
      </c>
      <c r="C281" s="9">
        <v>44075</v>
      </c>
      <c r="D281" s="65" t="s">
        <v>369</v>
      </c>
      <c r="E281" s="65" t="s">
        <v>43</v>
      </c>
      <c r="F281" s="8">
        <f t="shared" ca="1" si="21"/>
        <v>3</v>
      </c>
      <c r="G281" s="9">
        <v>44075</v>
      </c>
      <c r="H281" s="64">
        <f t="shared" ca="1" si="22"/>
        <v>45170</v>
      </c>
      <c r="I281" s="8">
        <f t="shared" ca="1" si="25"/>
        <v>3</v>
      </c>
      <c r="J281" s="8">
        <f t="shared" ca="1" si="23"/>
        <v>45</v>
      </c>
      <c r="K281" s="14" t="str">
        <f t="shared" ca="1" si="24"/>
        <v>VENCIDAS</v>
      </c>
      <c r="L281" s="11"/>
      <c r="M281" s="83" t="str">
        <f>+VLOOKUP(B281,[1]ACTIVOS!$C$2:$AF$440,30,0)</f>
        <v>SUBGERENCIA GESTION COMERCIAL Y SERVICIO AL CIUDADANO</v>
      </c>
      <c r="N281" s="97" t="str">
        <f>+VLOOKUP(B281,[1]ACTIVOS!$C$2:$AG$440,31,0)</f>
        <v>N-A</v>
      </c>
    </row>
    <row r="282" spans="1:14" ht="63.5" x14ac:dyDescent="0.35">
      <c r="A282" s="33">
        <v>277</v>
      </c>
      <c r="B282" s="62">
        <v>7141246</v>
      </c>
      <c r="C282" s="9">
        <v>44075</v>
      </c>
      <c r="D282" s="65" t="s">
        <v>370</v>
      </c>
      <c r="E282" s="65" t="s">
        <v>544</v>
      </c>
      <c r="F282" s="8">
        <f t="shared" ca="1" si="21"/>
        <v>3</v>
      </c>
      <c r="G282" s="9">
        <v>44075</v>
      </c>
      <c r="H282" s="64">
        <f t="shared" ca="1" si="22"/>
        <v>45170</v>
      </c>
      <c r="I282" s="8">
        <f t="shared" ca="1" si="25"/>
        <v>3</v>
      </c>
      <c r="J282" s="8">
        <f t="shared" ca="1" si="23"/>
        <v>45</v>
      </c>
      <c r="K282" s="14" t="str">
        <f t="shared" ca="1" si="24"/>
        <v>VENCIDAS</v>
      </c>
      <c r="L282" s="11"/>
      <c r="M282" s="83" t="str">
        <f>+VLOOKUP(B282,[1]ACTIVOS!$C$2:$AF$440,30,0)</f>
        <v>SUBGERENCIA GESTION COMERCIAL Y SERVICIO AL CIUDADANO</v>
      </c>
      <c r="N282" s="97" t="str">
        <f>+VLOOKUP(B282,[1]ACTIVOS!$C$2:$AG$440,31,0)</f>
        <v>N-A</v>
      </c>
    </row>
    <row r="283" spans="1:14" ht="38.5" x14ac:dyDescent="0.35">
      <c r="A283" s="33">
        <v>278</v>
      </c>
      <c r="B283" s="62">
        <v>84454919</v>
      </c>
      <c r="C283" s="9">
        <v>44075</v>
      </c>
      <c r="D283" s="65" t="s">
        <v>371</v>
      </c>
      <c r="E283" s="65" t="s">
        <v>563</v>
      </c>
      <c r="F283" s="8">
        <f t="shared" ca="1" si="21"/>
        <v>3</v>
      </c>
      <c r="G283" s="9">
        <v>44075</v>
      </c>
      <c r="H283" s="64">
        <f t="shared" ca="1" si="22"/>
        <v>45170</v>
      </c>
      <c r="I283" s="8">
        <f t="shared" ca="1" si="25"/>
        <v>3</v>
      </c>
      <c r="J283" s="8">
        <f t="shared" ca="1" si="23"/>
        <v>45</v>
      </c>
      <c r="K283" s="14" t="str">
        <f t="shared" ca="1" si="24"/>
        <v>VENCIDAS</v>
      </c>
      <c r="L283" s="11"/>
      <c r="M283" s="83" t="str">
        <f>+VLOOKUP(B283,[1]ACTIVOS!$C$2:$AF$440,30,0)</f>
        <v>SUBGERENCIA ACUEDUCTO Y ALCANTARILLADO</v>
      </c>
      <c r="N283" s="97" t="str">
        <f>+VLOOKUP(B283,[1]ACTIVOS!$C$2:$AG$440,31,0)</f>
        <v>DIRECCION DE OPERACIONES</v>
      </c>
    </row>
    <row r="284" spans="1:14" ht="62.5" x14ac:dyDescent="0.35">
      <c r="A284" s="33">
        <v>279</v>
      </c>
      <c r="B284" s="62">
        <v>1049482318</v>
      </c>
      <c r="C284" s="9">
        <v>44075</v>
      </c>
      <c r="D284" s="65" t="s">
        <v>372</v>
      </c>
      <c r="E284" s="65" t="s">
        <v>43</v>
      </c>
      <c r="F284" s="8">
        <f t="shared" ca="1" si="21"/>
        <v>3</v>
      </c>
      <c r="G284" s="9">
        <v>44075</v>
      </c>
      <c r="H284" s="64">
        <f t="shared" ca="1" si="22"/>
        <v>45170</v>
      </c>
      <c r="I284" s="8">
        <f t="shared" ca="1" si="25"/>
        <v>3</v>
      </c>
      <c r="J284" s="8">
        <f t="shared" ca="1" si="23"/>
        <v>45</v>
      </c>
      <c r="K284" s="14" t="str">
        <f t="shared" ca="1" si="24"/>
        <v>VENCIDAS</v>
      </c>
      <c r="L284" s="11"/>
      <c r="M284" s="83" t="str">
        <f>+VLOOKUP(B284,[1]ACTIVOS!$C$2:$AF$440,30,0)</f>
        <v>SUBGERENCIA OPERACIÓN DE OTROS SERVICIOS</v>
      </c>
      <c r="N284" s="97" t="str">
        <f>+VLOOKUP(B284,[1]ACTIVOS!$C$2:$AG$440,31,0)</f>
        <v>DIRECCION ACTIVIDADES COMPLEMENTARIAS Y SERVICIOS NO REGULADOS</v>
      </c>
    </row>
    <row r="285" spans="1:14" ht="38.5" x14ac:dyDescent="0.35">
      <c r="A285" s="33">
        <v>280</v>
      </c>
      <c r="B285" s="62">
        <v>85463956</v>
      </c>
      <c r="C285" s="9">
        <v>44075</v>
      </c>
      <c r="D285" s="65" t="s">
        <v>373</v>
      </c>
      <c r="E285" s="65" t="s">
        <v>556</v>
      </c>
      <c r="F285" s="8">
        <f t="shared" ca="1" si="21"/>
        <v>3</v>
      </c>
      <c r="G285" s="9">
        <v>44075</v>
      </c>
      <c r="H285" s="64">
        <f t="shared" ca="1" si="22"/>
        <v>45170</v>
      </c>
      <c r="I285" s="8">
        <f t="shared" ca="1" si="25"/>
        <v>3</v>
      </c>
      <c r="J285" s="8">
        <f t="shared" ca="1" si="23"/>
        <v>45</v>
      </c>
      <c r="K285" s="14" t="str">
        <f t="shared" ca="1" si="24"/>
        <v>VENCIDAS</v>
      </c>
      <c r="L285" s="11"/>
      <c r="M285" s="83" t="str">
        <f>+VLOOKUP(B285,[1]ACTIVOS!$C$2:$AF$440,30,0)</f>
        <v>SUBGERENCIA ACUEDUCTO Y ALCANTARILLADO</v>
      </c>
      <c r="N285" s="97" t="str">
        <f>+VLOOKUP(B285,[1]ACTIVOS!$C$2:$AG$440,31,0)</f>
        <v>DIRECCION DE OPERACIONES</v>
      </c>
    </row>
    <row r="286" spans="1:14" ht="38.5" x14ac:dyDescent="0.35">
      <c r="A286" s="33">
        <v>281</v>
      </c>
      <c r="B286" s="62">
        <v>1083051492</v>
      </c>
      <c r="C286" s="9">
        <v>44075</v>
      </c>
      <c r="D286" s="65" t="s">
        <v>374</v>
      </c>
      <c r="E286" s="65" t="s">
        <v>572</v>
      </c>
      <c r="F286" s="8">
        <f t="shared" ca="1" si="21"/>
        <v>3</v>
      </c>
      <c r="G286" s="9">
        <v>44075</v>
      </c>
      <c r="H286" s="64">
        <f t="shared" ca="1" si="22"/>
        <v>45170</v>
      </c>
      <c r="I286" s="8">
        <f t="shared" ca="1" si="25"/>
        <v>3</v>
      </c>
      <c r="J286" s="8">
        <f t="shared" ca="1" si="23"/>
        <v>45</v>
      </c>
      <c r="K286" s="14" t="str">
        <f t="shared" ca="1" si="24"/>
        <v>VENCIDAS</v>
      </c>
      <c r="L286" s="11"/>
      <c r="M286" s="83" t="str">
        <f>+VLOOKUP(B286,[1]ACTIVOS!$C$2:$AF$440,30,0)</f>
        <v>SUBGERENCIA ACUEDUCTO Y ALCANTARILLADO</v>
      </c>
      <c r="N286" s="97" t="str">
        <f>+VLOOKUP(B286,[1]ACTIVOS!$C$2:$AG$440,31,0)</f>
        <v>DIRECCION DE ACUEDUCTO</v>
      </c>
    </row>
    <row r="287" spans="1:14" ht="38.5" x14ac:dyDescent="0.35">
      <c r="A287" s="33">
        <v>282</v>
      </c>
      <c r="B287" s="62">
        <v>85372558</v>
      </c>
      <c r="C287" s="9">
        <v>44075</v>
      </c>
      <c r="D287" s="65" t="s">
        <v>375</v>
      </c>
      <c r="E287" s="65" t="s">
        <v>589</v>
      </c>
      <c r="F287" s="8">
        <f t="shared" ca="1" si="21"/>
        <v>3</v>
      </c>
      <c r="G287" s="9">
        <v>44075</v>
      </c>
      <c r="H287" s="64">
        <f t="shared" ca="1" si="22"/>
        <v>45170</v>
      </c>
      <c r="I287" s="8">
        <f t="shared" ca="1" si="25"/>
        <v>3</v>
      </c>
      <c r="J287" s="8">
        <f t="shared" ca="1" si="23"/>
        <v>45</v>
      </c>
      <c r="K287" s="14" t="str">
        <f t="shared" ca="1" si="24"/>
        <v>VENCIDAS</v>
      </c>
      <c r="L287" s="11"/>
      <c r="M287" s="83" t="str">
        <f>+VLOOKUP(B287,[1]ACTIVOS!$C$2:$AF$440,30,0)</f>
        <v>SUBGERENCIA ACUEDUCTO Y ALCANTARILLADO</v>
      </c>
      <c r="N287" s="97" t="str">
        <f>+VLOOKUP(B287,[1]ACTIVOS!$C$2:$AG$440,31,0)</f>
        <v>DIRECCION DE ACUEDUCTO</v>
      </c>
    </row>
    <row r="288" spans="1:14" ht="38.5" x14ac:dyDescent="0.35">
      <c r="A288" s="33">
        <v>283</v>
      </c>
      <c r="B288" s="62">
        <v>85456981</v>
      </c>
      <c r="C288" s="9">
        <v>44075</v>
      </c>
      <c r="D288" s="65" t="s">
        <v>376</v>
      </c>
      <c r="E288" s="65" t="s">
        <v>43</v>
      </c>
      <c r="F288" s="8">
        <f t="shared" ca="1" si="21"/>
        <v>3</v>
      </c>
      <c r="G288" s="9">
        <v>44075</v>
      </c>
      <c r="H288" s="64">
        <f t="shared" ca="1" si="22"/>
        <v>45170</v>
      </c>
      <c r="I288" s="8">
        <f t="shared" ca="1" si="25"/>
        <v>3</v>
      </c>
      <c r="J288" s="8">
        <f t="shared" ca="1" si="23"/>
        <v>45</v>
      </c>
      <c r="K288" s="14" t="str">
        <f t="shared" ca="1" si="24"/>
        <v>VENCIDAS</v>
      </c>
      <c r="L288" s="11"/>
      <c r="M288" s="83" t="str">
        <f>+VLOOKUP(B288,[1]ACTIVOS!$C$2:$AF$440,30,0)</f>
        <v>SUBGERENCIA PROYECTOS Y SOSTENIBILIDAD</v>
      </c>
      <c r="N288" s="97" t="str">
        <f>+VLOOKUP(B288,[1]ACTIVOS!$C$2:$AG$440,31,0)</f>
        <v>N-A</v>
      </c>
    </row>
    <row r="289" spans="1:14" ht="38.5" x14ac:dyDescent="0.35">
      <c r="A289" s="33">
        <v>284</v>
      </c>
      <c r="B289" s="62">
        <v>1002422244</v>
      </c>
      <c r="C289" s="9">
        <v>44075</v>
      </c>
      <c r="D289" s="65" t="s">
        <v>377</v>
      </c>
      <c r="E289" s="65" t="s">
        <v>539</v>
      </c>
      <c r="F289" s="8">
        <f t="shared" ca="1" si="21"/>
        <v>3</v>
      </c>
      <c r="G289" s="9">
        <v>44075</v>
      </c>
      <c r="H289" s="64">
        <f t="shared" ca="1" si="22"/>
        <v>45170</v>
      </c>
      <c r="I289" s="8">
        <f t="shared" ca="1" si="25"/>
        <v>3</v>
      </c>
      <c r="J289" s="8">
        <f t="shared" ca="1" si="23"/>
        <v>45</v>
      </c>
      <c r="K289" s="14" t="str">
        <f t="shared" ca="1" si="24"/>
        <v>VENCIDAS</v>
      </c>
      <c r="L289" s="11"/>
      <c r="M289" s="83" t="str">
        <f>+VLOOKUP(B289,[1]ACTIVOS!$C$2:$AF$440,30,0)</f>
        <v>SUBGERENCIA OPERACIÓN DE OTROS SERVICIOS</v>
      </c>
      <c r="N289" s="97" t="str">
        <f>+VLOOKUP(B289,[1]ACTIVOS!$C$2:$AG$440,31,0)</f>
        <v>DIRECCION ENERGIA Y ALUMBRADO PUBLICO</v>
      </c>
    </row>
    <row r="290" spans="1:14" ht="63.5" x14ac:dyDescent="0.35">
      <c r="A290" s="33">
        <v>285</v>
      </c>
      <c r="B290" s="62">
        <v>1082906424</v>
      </c>
      <c r="C290" s="9">
        <v>44075</v>
      </c>
      <c r="D290" s="65" t="s">
        <v>378</v>
      </c>
      <c r="E290" s="65" t="s">
        <v>544</v>
      </c>
      <c r="F290" s="8">
        <f t="shared" ca="1" si="21"/>
        <v>3</v>
      </c>
      <c r="G290" s="9">
        <v>44075</v>
      </c>
      <c r="H290" s="64">
        <f t="shared" ca="1" si="22"/>
        <v>45170</v>
      </c>
      <c r="I290" s="8">
        <f t="shared" ca="1" si="25"/>
        <v>3</v>
      </c>
      <c r="J290" s="8">
        <f t="shared" ca="1" si="23"/>
        <v>45</v>
      </c>
      <c r="K290" s="14" t="str">
        <f t="shared" ca="1" si="24"/>
        <v>VENCIDAS</v>
      </c>
      <c r="L290" s="11"/>
      <c r="M290" s="83" t="str">
        <f>+VLOOKUP(B290,[1]ACTIVOS!$C$2:$AF$440,30,0)</f>
        <v>SUBGERENCIA GESTION COMERCIAL Y SERVICIO AL CIUDADANO</v>
      </c>
      <c r="N290" s="97" t="str">
        <f>+VLOOKUP(B290,[1]ACTIVOS!$C$2:$AG$440,31,0)</f>
        <v>N-A</v>
      </c>
    </row>
    <row r="291" spans="1:14" ht="38.5" x14ac:dyDescent="0.35">
      <c r="A291" s="33">
        <v>286</v>
      </c>
      <c r="B291" s="62">
        <v>85470882</v>
      </c>
      <c r="C291" s="9">
        <v>44075</v>
      </c>
      <c r="D291" s="65" t="s">
        <v>379</v>
      </c>
      <c r="E291" s="65" t="s">
        <v>550</v>
      </c>
      <c r="F291" s="8">
        <f t="shared" ca="1" si="21"/>
        <v>3</v>
      </c>
      <c r="G291" s="9">
        <v>44075</v>
      </c>
      <c r="H291" s="64">
        <f t="shared" ca="1" si="22"/>
        <v>45170</v>
      </c>
      <c r="I291" s="8">
        <f t="shared" ca="1" si="25"/>
        <v>3</v>
      </c>
      <c r="J291" s="8">
        <f t="shared" ca="1" si="23"/>
        <v>45</v>
      </c>
      <c r="K291" s="14" t="str">
        <f t="shared" ca="1" si="24"/>
        <v>VENCIDAS</v>
      </c>
      <c r="L291" s="11"/>
      <c r="M291" s="83" t="str">
        <f>+VLOOKUP(B291,[1]ACTIVOS!$C$2:$AF$440,30,0)</f>
        <v>SUBGERENCIA ACUEDUCTO Y ALCANTARILLADO</v>
      </c>
      <c r="N291" s="97" t="str">
        <f>+VLOOKUP(B291,[1]ACTIVOS!$C$2:$AG$440,31,0)</f>
        <v>DIRECCION DE ACUEDUCTO</v>
      </c>
    </row>
    <row r="292" spans="1:14" ht="38.5" x14ac:dyDescent="0.35">
      <c r="A292" s="33">
        <v>287</v>
      </c>
      <c r="B292" s="62">
        <v>1082882496</v>
      </c>
      <c r="C292" s="9">
        <v>44075</v>
      </c>
      <c r="D292" s="65" t="s">
        <v>380</v>
      </c>
      <c r="E292" s="65" t="s">
        <v>562</v>
      </c>
      <c r="F292" s="8">
        <f t="shared" ca="1" si="21"/>
        <v>3</v>
      </c>
      <c r="G292" s="9">
        <v>44075</v>
      </c>
      <c r="H292" s="64">
        <f t="shared" ca="1" si="22"/>
        <v>45170</v>
      </c>
      <c r="I292" s="8">
        <f t="shared" ca="1" si="25"/>
        <v>3</v>
      </c>
      <c r="J292" s="8">
        <f t="shared" ca="1" si="23"/>
        <v>45</v>
      </c>
      <c r="K292" s="14" t="str">
        <f t="shared" ca="1" si="24"/>
        <v>VENCIDAS</v>
      </c>
      <c r="L292" s="11"/>
      <c r="M292" s="83" t="str">
        <f>+VLOOKUP(B292,[1]ACTIVOS!$C$2:$AF$440,30,0)</f>
        <v>SUBGERENCIA ACUEDUCTO Y ALCANTARILLADO</v>
      </c>
      <c r="N292" s="97" t="str">
        <f>+VLOOKUP(B292,[1]ACTIVOS!$C$2:$AG$440,31,0)</f>
        <v>DIRECCION DE OPERACIONES</v>
      </c>
    </row>
    <row r="293" spans="1:14" ht="38.5" x14ac:dyDescent="0.35">
      <c r="A293" s="33">
        <v>288</v>
      </c>
      <c r="B293" s="62">
        <v>1103114658</v>
      </c>
      <c r="C293" s="9">
        <v>44075</v>
      </c>
      <c r="D293" s="65" t="s">
        <v>381</v>
      </c>
      <c r="E293" s="65" t="s">
        <v>556</v>
      </c>
      <c r="F293" s="8">
        <f t="shared" ca="1" si="21"/>
        <v>3</v>
      </c>
      <c r="G293" s="9">
        <v>44075</v>
      </c>
      <c r="H293" s="64">
        <f t="shared" ca="1" si="22"/>
        <v>45170</v>
      </c>
      <c r="I293" s="8">
        <f t="shared" ca="1" si="25"/>
        <v>3</v>
      </c>
      <c r="J293" s="8">
        <f t="shared" ca="1" si="23"/>
        <v>45</v>
      </c>
      <c r="K293" s="14" t="str">
        <f t="shared" ca="1" si="24"/>
        <v>VENCIDAS</v>
      </c>
      <c r="L293" s="11"/>
      <c r="M293" s="83" t="str">
        <f>+VLOOKUP(B293,[1]ACTIVOS!$C$2:$AF$440,30,0)</f>
        <v>SUBGERENCIA ACUEDUCTO Y ALCANTARILLADO</v>
      </c>
      <c r="N293" s="97" t="str">
        <f>+VLOOKUP(B293,[1]ACTIVOS!$C$2:$AG$440,31,0)</f>
        <v>DIRECCION DE OPERACIONES</v>
      </c>
    </row>
    <row r="294" spans="1:14" ht="63.5" x14ac:dyDescent="0.35">
      <c r="A294" s="33">
        <v>289</v>
      </c>
      <c r="B294" s="62">
        <v>7140621</v>
      </c>
      <c r="C294" s="9">
        <v>44075</v>
      </c>
      <c r="D294" s="65" t="s">
        <v>382</v>
      </c>
      <c r="E294" s="65" t="s">
        <v>554</v>
      </c>
      <c r="F294" s="8">
        <f t="shared" ca="1" si="21"/>
        <v>3</v>
      </c>
      <c r="G294" s="9">
        <v>44075</v>
      </c>
      <c r="H294" s="64">
        <f t="shared" ca="1" si="22"/>
        <v>45170</v>
      </c>
      <c r="I294" s="8">
        <f t="shared" ca="1" si="25"/>
        <v>3</v>
      </c>
      <c r="J294" s="8">
        <f t="shared" ca="1" si="23"/>
        <v>45</v>
      </c>
      <c r="K294" s="14" t="str">
        <f t="shared" ca="1" si="24"/>
        <v>VENCIDAS</v>
      </c>
      <c r="L294" s="11"/>
      <c r="M294" s="83" t="str">
        <f>+VLOOKUP(B294,[1]ACTIVOS!$C$2:$AF$440,30,0)</f>
        <v>SUBGERENCIA GESTION COMERCIAL Y SERVICIO AL CIUDADANO</v>
      </c>
      <c r="N294" s="97" t="str">
        <f>+VLOOKUP(B294,[1]ACTIVOS!$C$2:$AG$440,31,0)</f>
        <v>N-A</v>
      </c>
    </row>
    <row r="295" spans="1:14" ht="38.5" x14ac:dyDescent="0.35">
      <c r="A295" s="33">
        <v>290</v>
      </c>
      <c r="B295" s="62">
        <v>80819860</v>
      </c>
      <c r="C295" s="9">
        <v>44075</v>
      </c>
      <c r="D295" s="65" t="s">
        <v>383</v>
      </c>
      <c r="E295" s="65" t="s">
        <v>539</v>
      </c>
      <c r="F295" s="8">
        <f t="shared" ca="1" si="21"/>
        <v>3</v>
      </c>
      <c r="G295" s="9">
        <v>44075</v>
      </c>
      <c r="H295" s="64">
        <f t="shared" ca="1" si="22"/>
        <v>45170</v>
      </c>
      <c r="I295" s="8">
        <f t="shared" ca="1" si="25"/>
        <v>3</v>
      </c>
      <c r="J295" s="8">
        <f t="shared" ca="1" si="23"/>
        <v>45</v>
      </c>
      <c r="K295" s="14" t="str">
        <f t="shared" ca="1" si="24"/>
        <v>VENCIDAS</v>
      </c>
      <c r="L295" s="11"/>
      <c r="M295" s="83" t="str">
        <f>+VLOOKUP(B295,[1]ACTIVOS!$C$2:$AF$440,30,0)</f>
        <v>SUBGERENCIA ACUEDUCTO Y ALCANTARILLADO</v>
      </c>
      <c r="N295" s="97" t="str">
        <f>+VLOOKUP(B295,[1]ACTIVOS!$C$2:$AG$440,31,0)</f>
        <v>DIRECCION DE OPERACIONES</v>
      </c>
    </row>
    <row r="296" spans="1:14" ht="38.5" x14ac:dyDescent="0.35">
      <c r="A296" s="33">
        <v>291</v>
      </c>
      <c r="B296" s="62">
        <v>1083036336</v>
      </c>
      <c r="C296" s="9">
        <v>44075</v>
      </c>
      <c r="D296" s="65" t="s">
        <v>384</v>
      </c>
      <c r="E296" s="65" t="s">
        <v>559</v>
      </c>
      <c r="F296" s="8">
        <f t="shared" ca="1" si="21"/>
        <v>3</v>
      </c>
      <c r="G296" s="9">
        <v>44075</v>
      </c>
      <c r="H296" s="64">
        <f t="shared" ca="1" si="22"/>
        <v>45170</v>
      </c>
      <c r="I296" s="8">
        <f t="shared" ca="1" si="25"/>
        <v>3</v>
      </c>
      <c r="J296" s="8">
        <f t="shared" ca="1" si="23"/>
        <v>45</v>
      </c>
      <c r="K296" s="14" t="str">
        <f t="shared" ca="1" si="24"/>
        <v>VENCIDAS</v>
      </c>
      <c r="L296" s="11"/>
      <c r="M296" s="83" t="str">
        <f>+VLOOKUP(B296,[1]ACTIVOS!$C$2:$AF$440,30,0)</f>
        <v>SUBGERENCIA ACUEDUCTO Y ALCANTARILLADO</v>
      </c>
      <c r="N296" s="97" t="str">
        <f>+VLOOKUP(B296,[1]ACTIVOS!$C$2:$AG$440,31,0)</f>
        <v>DIRECCION DE ACUEDUCTO</v>
      </c>
    </row>
    <row r="297" spans="1:14" ht="63.5" x14ac:dyDescent="0.35">
      <c r="A297" s="33">
        <v>292</v>
      </c>
      <c r="B297" s="62">
        <v>1083026298</v>
      </c>
      <c r="C297" s="9">
        <v>44075</v>
      </c>
      <c r="D297" s="65" t="s">
        <v>385</v>
      </c>
      <c r="E297" s="65" t="s">
        <v>539</v>
      </c>
      <c r="F297" s="8">
        <f t="shared" ca="1" si="21"/>
        <v>3</v>
      </c>
      <c r="G297" s="9">
        <v>44075</v>
      </c>
      <c r="H297" s="64">
        <f t="shared" ca="1" si="22"/>
        <v>45170</v>
      </c>
      <c r="I297" s="8">
        <f t="shared" ca="1" si="25"/>
        <v>3</v>
      </c>
      <c r="J297" s="8">
        <f t="shared" ca="1" si="23"/>
        <v>45</v>
      </c>
      <c r="K297" s="14" t="str">
        <f t="shared" ca="1" si="24"/>
        <v>VENCIDAS</v>
      </c>
      <c r="L297" s="11"/>
      <c r="M297" s="83" t="str">
        <f>+VLOOKUP(B297,[1]ACTIVOS!$C$2:$AF$440,30,0)</f>
        <v>SUBGERENCIA GESTION COMERCIAL Y SERVICIO AL CIUDADANO</v>
      </c>
      <c r="N297" s="97" t="str">
        <f>+VLOOKUP(B297,[1]ACTIVOS!$C$2:$AG$440,31,0)</f>
        <v>N-A</v>
      </c>
    </row>
    <row r="298" spans="1:14" ht="38.5" x14ac:dyDescent="0.35">
      <c r="A298" s="33">
        <v>293</v>
      </c>
      <c r="B298" s="62">
        <v>85469289</v>
      </c>
      <c r="C298" s="9">
        <v>44075</v>
      </c>
      <c r="D298" s="65" t="s">
        <v>386</v>
      </c>
      <c r="E298" s="65" t="s">
        <v>545</v>
      </c>
      <c r="F298" s="8">
        <f t="shared" ca="1" si="21"/>
        <v>3</v>
      </c>
      <c r="G298" s="9">
        <v>44075</v>
      </c>
      <c r="H298" s="64">
        <f t="shared" ca="1" si="22"/>
        <v>45170</v>
      </c>
      <c r="I298" s="8">
        <f t="shared" ca="1" si="25"/>
        <v>3</v>
      </c>
      <c r="J298" s="8">
        <f t="shared" ca="1" si="23"/>
        <v>45</v>
      </c>
      <c r="K298" s="14" t="str">
        <f t="shared" ca="1" si="24"/>
        <v>VENCIDAS</v>
      </c>
      <c r="L298" s="11"/>
      <c r="M298" s="83" t="str">
        <f>+VLOOKUP(B298,[1]ACTIVOS!$C$2:$AF$440,30,0)</f>
        <v>SUBGERENCIA ACUEDUCTO Y ALCANTARILLADO</v>
      </c>
      <c r="N298" s="97" t="str">
        <f>+VLOOKUP(B298,[1]ACTIVOS!$C$2:$AG$440,31,0)</f>
        <v>DIRECCION DE ACUEDUCTO</v>
      </c>
    </row>
    <row r="299" spans="1:14" ht="26" x14ac:dyDescent="0.35">
      <c r="A299" s="33">
        <v>294</v>
      </c>
      <c r="B299" s="62">
        <v>1083027933</v>
      </c>
      <c r="C299" s="9">
        <v>44075</v>
      </c>
      <c r="D299" s="65" t="s">
        <v>387</v>
      </c>
      <c r="E299" s="65" t="s">
        <v>539</v>
      </c>
      <c r="F299" s="8">
        <f t="shared" ca="1" si="21"/>
        <v>3</v>
      </c>
      <c r="G299" s="9">
        <v>44075</v>
      </c>
      <c r="H299" s="64">
        <f t="shared" ca="1" si="22"/>
        <v>45170</v>
      </c>
      <c r="I299" s="8">
        <f t="shared" ca="1" si="25"/>
        <v>3</v>
      </c>
      <c r="J299" s="8">
        <f t="shared" ca="1" si="23"/>
        <v>45</v>
      </c>
      <c r="K299" s="14" t="str">
        <f t="shared" ca="1" si="24"/>
        <v>VENCIDAS</v>
      </c>
      <c r="L299" s="11"/>
      <c r="M299" s="83" t="str">
        <f>+VLOOKUP(B299,[1]ACTIVOS!$C$2:$AF$440,30,0)</f>
        <v>SUBGERENCIA CORPORATIVA</v>
      </c>
      <c r="N299" s="97" t="str">
        <f>+VLOOKUP(B299,[1]ACTIVOS!$C$2:$AG$440,31,0)</f>
        <v>DIRECCION DE CAPITAL HUMANO</v>
      </c>
    </row>
    <row r="300" spans="1:14" ht="26" x14ac:dyDescent="0.35">
      <c r="A300" s="33">
        <v>295</v>
      </c>
      <c r="B300" s="62">
        <v>1082999874</v>
      </c>
      <c r="C300" s="9">
        <v>44075</v>
      </c>
      <c r="D300" s="65" t="s">
        <v>388</v>
      </c>
      <c r="E300" s="65" t="s">
        <v>43</v>
      </c>
      <c r="F300" s="8">
        <f t="shared" ca="1" si="21"/>
        <v>3</v>
      </c>
      <c r="G300" s="9">
        <v>44075</v>
      </c>
      <c r="H300" s="64">
        <f t="shared" ca="1" si="22"/>
        <v>45170</v>
      </c>
      <c r="I300" s="8">
        <f t="shared" ca="1" si="25"/>
        <v>3</v>
      </c>
      <c r="J300" s="8">
        <f t="shared" ca="1" si="23"/>
        <v>45</v>
      </c>
      <c r="K300" s="14" t="str">
        <f t="shared" ca="1" si="24"/>
        <v>VENCIDAS</v>
      </c>
      <c r="L300" s="11"/>
      <c r="M300" s="83" t="str">
        <f>+VLOOKUP(B300,[1]ACTIVOS!$C$2:$AF$440,30,0)</f>
        <v>SECRETARIA GENERAL</v>
      </c>
      <c r="N300" s="97" t="str">
        <f>+VLOOKUP(B300,[1]ACTIVOS!$C$2:$AG$440,31,0)</f>
        <v>N-A</v>
      </c>
    </row>
    <row r="301" spans="1:14" ht="63.5" x14ac:dyDescent="0.35">
      <c r="A301" s="33">
        <v>296</v>
      </c>
      <c r="B301" s="62">
        <v>1082971552</v>
      </c>
      <c r="C301" s="9">
        <v>44075</v>
      </c>
      <c r="D301" s="65" t="s">
        <v>389</v>
      </c>
      <c r="E301" s="65" t="s">
        <v>544</v>
      </c>
      <c r="F301" s="8">
        <f t="shared" ca="1" si="21"/>
        <v>3</v>
      </c>
      <c r="G301" s="9">
        <v>44075</v>
      </c>
      <c r="H301" s="64">
        <f t="shared" ca="1" si="22"/>
        <v>45170</v>
      </c>
      <c r="I301" s="8">
        <f t="shared" ca="1" si="25"/>
        <v>3</v>
      </c>
      <c r="J301" s="8">
        <f t="shared" ca="1" si="23"/>
        <v>45</v>
      </c>
      <c r="K301" s="14" t="str">
        <f t="shared" ca="1" si="24"/>
        <v>VENCIDAS</v>
      </c>
      <c r="L301" s="11"/>
      <c r="M301" s="83" t="str">
        <f>+VLOOKUP(B301,[1]ACTIVOS!$C$2:$AF$440,30,0)</f>
        <v>SUBGERENCIA GESTION COMERCIAL Y SERVICIO AL CIUDADANO</v>
      </c>
      <c r="N301" s="97" t="str">
        <f>+VLOOKUP(B301,[1]ACTIVOS!$C$2:$AG$440,31,0)</f>
        <v>N-A</v>
      </c>
    </row>
    <row r="302" spans="1:14" ht="63.5" x14ac:dyDescent="0.35">
      <c r="A302" s="33">
        <v>297</v>
      </c>
      <c r="B302" s="62">
        <v>1043002326</v>
      </c>
      <c r="C302" s="9">
        <v>44075</v>
      </c>
      <c r="D302" s="65" t="s">
        <v>390</v>
      </c>
      <c r="E302" s="65" t="s">
        <v>539</v>
      </c>
      <c r="F302" s="8">
        <f t="shared" ca="1" si="21"/>
        <v>3</v>
      </c>
      <c r="G302" s="9">
        <v>44075</v>
      </c>
      <c r="H302" s="64">
        <f t="shared" ca="1" si="22"/>
        <v>45170</v>
      </c>
      <c r="I302" s="8">
        <f t="shared" ca="1" si="25"/>
        <v>3</v>
      </c>
      <c r="J302" s="8">
        <f t="shared" ca="1" si="23"/>
        <v>45</v>
      </c>
      <c r="K302" s="14" t="str">
        <f t="shared" ca="1" si="24"/>
        <v>VENCIDAS</v>
      </c>
      <c r="L302" s="11"/>
      <c r="M302" s="83" t="str">
        <f>+VLOOKUP(B302,[1]ACTIVOS!$C$2:$AF$440,30,0)</f>
        <v>OFICINA DE PLANEACION ESTRATEGICA Y GESTION REGULATORIA</v>
      </c>
      <c r="N302" s="97" t="str">
        <f>+VLOOKUP(B302,[1]ACTIVOS!$C$2:$AG$440,31,0)</f>
        <v>N-A</v>
      </c>
    </row>
    <row r="303" spans="1:14" ht="63.5" x14ac:dyDescent="0.35">
      <c r="A303" s="33">
        <v>298</v>
      </c>
      <c r="B303" s="62">
        <v>1082950391</v>
      </c>
      <c r="C303" s="9">
        <v>44075</v>
      </c>
      <c r="D303" s="65" t="s">
        <v>391</v>
      </c>
      <c r="E303" s="65" t="s">
        <v>43</v>
      </c>
      <c r="F303" s="8">
        <f t="shared" ca="1" si="21"/>
        <v>3</v>
      </c>
      <c r="G303" s="9">
        <v>44075</v>
      </c>
      <c r="H303" s="64">
        <f t="shared" ca="1" si="22"/>
        <v>45170</v>
      </c>
      <c r="I303" s="8">
        <f t="shared" ca="1" si="25"/>
        <v>3</v>
      </c>
      <c r="J303" s="8">
        <f t="shared" ca="1" si="23"/>
        <v>45</v>
      </c>
      <c r="K303" s="14" t="str">
        <f t="shared" ca="1" si="24"/>
        <v>VENCIDAS</v>
      </c>
      <c r="L303" s="11"/>
      <c r="M303" s="83" t="str">
        <f>+VLOOKUP(B303,[1]ACTIVOS!$C$2:$AF$440,30,0)</f>
        <v>SUBGERENCIA GESTION COMERCIAL Y SERVICIO AL CIUDADANO</v>
      </c>
      <c r="N303" s="97" t="str">
        <f>+VLOOKUP(B303,[1]ACTIVOS!$C$2:$AG$440,31,0)</f>
        <v>N-A</v>
      </c>
    </row>
    <row r="304" spans="1:14" ht="51" x14ac:dyDescent="0.35">
      <c r="A304" s="33">
        <v>299</v>
      </c>
      <c r="B304" s="62">
        <v>1079933306</v>
      </c>
      <c r="C304" s="9">
        <v>44075</v>
      </c>
      <c r="D304" s="65" t="s">
        <v>392</v>
      </c>
      <c r="E304" s="65" t="s">
        <v>538</v>
      </c>
      <c r="F304" s="8">
        <f t="shared" ca="1" si="21"/>
        <v>3</v>
      </c>
      <c r="G304" s="9">
        <v>44075</v>
      </c>
      <c r="H304" s="64">
        <f t="shared" ca="1" si="22"/>
        <v>45170</v>
      </c>
      <c r="I304" s="8">
        <f t="shared" ca="1" si="25"/>
        <v>3</v>
      </c>
      <c r="J304" s="8">
        <f t="shared" ca="1" si="23"/>
        <v>45</v>
      </c>
      <c r="K304" s="14" t="str">
        <f t="shared" ca="1" si="24"/>
        <v>VENCIDAS</v>
      </c>
      <c r="L304" s="11"/>
      <c r="M304" s="83" t="str">
        <f>+VLOOKUP(B304,[1]ACTIVOS!$C$2:$AF$440,30,0)</f>
        <v>OFICINA DE ASUNTOS JURIDICOS Y CONTRATACION</v>
      </c>
      <c r="N304" s="97" t="str">
        <f>+VLOOKUP(B304,[1]ACTIVOS!$C$2:$AG$440,31,0)</f>
        <v>N-A</v>
      </c>
    </row>
    <row r="305" spans="1:14" ht="63.5" x14ac:dyDescent="0.35">
      <c r="A305" s="33">
        <v>300</v>
      </c>
      <c r="B305" s="62">
        <v>36721354</v>
      </c>
      <c r="C305" s="9">
        <v>44075</v>
      </c>
      <c r="D305" s="65" t="s">
        <v>393</v>
      </c>
      <c r="E305" s="65" t="s">
        <v>43</v>
      </c>
      <c r="F305" s="8">
        <f t="shared" ca="1" si="21"/>
        <v>3</v>
      </c>
      <c r="G305" s="9">
        <v>44075</v>
      </c>
      <c r="H305" s="64">
        <f t="shared" ca="1" si="22"/>
        <v>45170</v>
      </c>
      <c r="I305" s="8">
        <f t="shared" ca="1" si="25"/>
        <v>3</v>
      </c>
      <c r="J305" s="8">
        <f t="shared" ca="1" si="23"/>
        <v>45</v>
      </c>
      <c r="K305" s="14" t="str">
        <f t="shared" ca="1" si="24"/>
        <v>VENCIDAS</v>
      </c>
      <c r="L305" s="11"/>
      <c r="M305" s="83" t="str">
        <f>+VLOOKUP(B305,[1]ACTIVOS!$C$2:$AF$440,30,0)</f>
        <v>SUBGERENCIA GESTION COMERCIAL Y SERVICIO AL CIUDADANO</v>
      </c>
      <c r="N305" s="97" t="str">
        <f>+VLOOKUP(B305,[1]ACTIVOS!$C$2:$AG$440,31,0)</f>
        <v>N-A</v>
      </c>
    </row>
    <row r="306" spans="1:14" ht="63.5" x14ac:dyDescent="0.35">
      <c r="A306" s="33">
        <v>301</v>
      </c>
      <c r="B306" s="62">
        <v>9096547</v>
      </c>
      <c r="C306" s="9">
        <v>44075</v>
      </c>
      <c r="D306" s="65" t="s">
        <v>394</v>
      </c>
      <c r="E306" s="65" t="s">
        <v>43</v>
      </c>
      <c r="F306" s="8">
        <f t="shared" ca="1" si="21"/>
        <v>3</v>
      </c>
      <c r="G306" s="9">
        <v>44075</v>
      </c>
      <c r="H306" s="64">
        <f t="shared" ca="1" si="22"/>
        <v>45170</v>
      </c>
      <c r="I306" s="8">
        <f t="shared" ca="1" si="25"/>
        <v>3</v>
      </c>
      <c r="J306" s="8">
        <f t="shared" ca="1" si="23"/>
        <v>45</v>
      </c>
      <c r="K306" s="14" t="str">
        <f t="shared" ca="1" si="24"/>
        <v>VENCIDAS</v>
      </c>
      <c r="L306" s="11"/>
      <c r="M306" s="83" t="str">
        <f>+VLOOKUP(B306,[1]ACTIVOS!$C$2:$AF$440,30,0)</f>
        <v>SUBGERENCIA GESTION COMERCIAL Y SERVICIO AL CIUDADANO</v>
      </c>
      <c r="N306" s="97" t="str">
        <f>+VLOOKUP(B306,[1]ACTIVOS!$C$2:$AG$440,31,0)</f>
        <v>N-A</v>
      </c>
    </row>
    <row r="307" spans="1:14" ht="38.5" x14ac:dyDescent="0.35">
      <c r="A307" s="33">
        <v>302</v>
      </c>
      <c r="B307" s="62">
        <v>1043009376</v>
      </c>
      <c r="C307" s="9">
        <v>44075</v>
      </c>
      <c r="D307" s="65" t="s">
        <v>395</v>
      </c>
      <c r="E307" s="65" t="s">
        <v>562</v>
      </c>
      <c r="F307" s="8">
        <f t="shared" ca="1" si="21"/>
        <v>3</v>
      </c>
      <c r="G307" s="9">
        <v>44075</v>
      </c>
      <c r="H307" s="64">
        <f t="shared" ca="1" si="22"/>
        <v>45170</v>
      </c>
      <c r="I307" s="8">
        <f t="shared" ca="1" si="25"/>
        <v>3</v>
      </c>
      <c r="J307" s="8">
        <f t="shared" ca="1" si="23"/>
        <v>45</v>
      </c>
      <c r="K307" s="14" t="str">
        <f t="shared" ca="1" si="24"/>
        <v>VENCIDAS</v>
      </c>
      <c r="L307" s="11"/>
      <c r="M307" s="83" t="str">
        <f>+VLOOKUP(B307,[1]ACTIVOS!$C$2:$AF$440,30,0)</f>
        <v>SUBGERENCIA ACUEDUCTO Y ALCANTARILLADO</v>
      </c>
      <c r="N307" s="97" t="str">
        <f>+VLOOKUP(B307,[1]ACTIVOS!$C$2:$AG$440,31,0)</f>
        <v>DIRECCION DE OPERACIONES</v>
      </c>
    </row>
    <row r="308" spans="1:14" ht="38.5" x14ac:dyDescent="0.35">
      <c r="A308" s="33">
        <v>303</v>
      </c>
      <c r="B308" s="62">
        <v>77191108</v>
      </c>
      <c r="C308" s="9">
        <v>44075</v>
      </c>
      <c r="D308" s="65" t="s">
        <v>396</v>
      </c>
      <c r="E308" s="65" t="s">
        <v>547</v>
      </c>
      <c r="F308" s="8">
        <f t="shared" ca="1" si="21"/>
        <v>3</v>
      </c>
      <c r="G308" s="9">
        <v>44075</v>
      </c>
      <c r="H308" s="64">
        <f t="shared" ca="1" si="22"/>
        <v>45170</v>
      </c>
      <c r="I308" s="8">
        <f t="shared" ca="1" si="25"/>
        <v>3</v>
      </c>
      <c r="J308" s="8">
        <f t="shared" ca="1" si="23"/>
        <v>45</v>
      </c>
      <c r="K308" s="14" t="str">
        <f t="shared" ca="1" si="24"/>
        <v>VENCIDAS</v>
      </c>
      <c r="L308" s="11"/>
      <c r="M308" s="83" t="str">
        <f>+VLOOKUP(B308,[1]ACTIVOS!$C$2:$AF$440,30,0)</f>
        <v>SUBGERENCIA ACUEDUCTO Y ALCANTARILLADO</v>
      </c>
      <c r="N308" s="97" t="str">
        <f>+VLOOKUP(B308,[1]ACTIVOS!$C$2:$AG$440,31,0)</f>
        <v>DIRECCION DE ALCANTARILLADO</v>
      </c>
    </row>
    <row r="309" spans="1:14" ht="38.5" x14ac:dyDescent="0.35">
      <c r="A309" s="33">
        <v>304</v>
      </c>
      <c r="B309" s="62">
        <v>85467549</v>
      </c>
      <c r="C309" s="9">
        <v>44075</v>
      </c>
      <c r="D309" s="65" t="s">
        <v>397</v>
      </c>
      <c r="E309" s="65" t="s">
        <v>576</v>
      </c>
      <c r="F309" s="8">
        <f t="shared" ca="1" si="21"/>
        <v>3</v>
      </c>
      <c r="G309" s="9">
        <v>44075</v>
      </c>
      <c r="H309" s="64">
        <f t="shared" ca="1" si="22"/>
        <v>45170</v>
      </c>
      <c r="I309" s="8">
        <f t="shared" ca="1" si="25"/>
        <v>3</v>
      </c>
      <c r="J309" s="8">
        <f t="shared" ca="1" si="23"/>
        <v>45</v>
      </c>
      <c r="K309" s="14" t="str">
        <f t="shared" ca="1" si="24"/>
        <v>VENCIDAS</v>
      </c>
      <c r="L309" s="11"/>
      <c r="M309" s="83" t="str">
        <f>+VLOOKUP(B309,[1]ACTIVOS!$C$2:$AF$440,30,0)</f>
        <v>SUBGERENCIA ACUEDUCTO Y ALCANTARILLADO</v>
      </c>
      <c r="N309" s="97" t="str">
        <f>+VLOOKUP(B309,[1]ACTIVOS!$C$2:$AG$440,31,0)</f>
        <v>DIRECCION DE OPERACIONES</v>
      </c>
    </row>
    <row r="310" spans="1:14" ht="63.5" x14ac:dyDescent="0.35">
      <c r="A310" s="33">
        <v>305</v>
      </c>
      <c r="B310" s="62">
        <v>7629246</v>
      </c>
      <c r="C310" s="9">
        <v>44075</v>
      </c>
      <c r="D310" s="65" t="s">
        <v>398</v>
      </c>
      <c r="E310" s="65" t="s">
        <v>554</v>
      </c>
      <c r="F310" s="8">
        <f t="shared" ca="1" si="21"/>
        <v>3</v>
      </c>
      <c r="G310" s="9">
        <v>44075</v>
      </c>
      <c r="H310" s="64">
        <f t="shared" ca="1" si="22"/>
        <v>45170</v>
      </c>
      <c r="I310" s="8">
        <f t="shared" ca="1" si="25"/>
        <v>3</v>
      </c>
      <c r="J310" s="8">
        <f t="shared" ca="1" si="23"/>
        <v>45</v>
      </c>
      <c r="K310" s="14" t="str">
        <f t="shared" ca="1" si="24"/>
        <v>VENCIDAS</v>
      </c>
      <c r="L310" s="11"/>
      <c r="M310" s="83" t="str">
        <f>+VLOOKUP(B310,[1]ACTIVOS!$C$2:$AF$440,30,0)</f>
        <v>SUBGERENCIA GESTION COMERCIAL Y SERVICIO AL CIUDADANO</v>
      </c>
      <c r="N310" s="97" t="str">
        <f>+VLOOKUP(B310,[1]ACTIVOS!$C$2:$AG$440,31,0)</f>
        <v>N-A</v>
      </c>
    </row>
    <row r="311" spans="1:14" ht="63.5" x14ac:dyDescent="0.35">
      <c r="A311" s="33">
        <v>306</v>
      </c>
      <c r="B311" s="62">
        <v>7594699</v>
      </c>
      <c r="C311" s="9">
        <v>44075</v>
      </c>
      <c r="D311" s="65" t="s">
        <v>399</v>
      </c>
      <c r="E311" s="65" t="s">
        <v>568</v>
      </c>
      <c r="F311" s="8">
        <f t="shared" ca="1" si="21"/>
        <v>3</v>
      </c>
      <c r="G311" s="9">
        <v>44075</v>
      </c>
      <c r="H311" s="64">
        <f t="shared" ca="1" si="22"/>
        <v>45170</v>
      </c>
      <c r="I311" s="8">
        <f t="shared" ca="1" si="25"/>
        <v>3</v>
      </c>
      <c r="J311" s="8">
        <f t="shared" ca="1" si="23"/>
        <v>45</v>
      </c>
      <c r="K311" s="14" t="str">
        <f t="shared" ca="1" si="24"/>
        <v>VENCIDAS</v>
      </c>
      <c r="L311" s="11"/>
      <c r="M311" s="83" t="str">
        <f>+VLOOKUP(B311,[1]ACTIVOS!$C$2:$AF$440,30,0)</f>
        <v>SUBGERENCIA GESTION COMERCIAL Y SERVICIO AL CIUDADANO</v>
      </c>
      <c r="N311" s="97" t="str">
        <f>+VLOOKUP(B311,[1]ACTIVOS!$C$2:$AG$440,31,0)</f>
        <v>N-A</v>
      </c>
    </row>
    <row r="312" spans="1:14" ht="63.5" x14ac:dyDescent="0.35">
      <c r="A312" s="33">
        <v>307</v>
      </c>
      <c r="B312" s="62">
        <v>85456106</v>
      </c>
      <c r="C312" s="9">
        <v>44075</v>
      </c>
      <c r="D312" s="65" t="s">
        <v>400</v>
      </c>
      <c r="E312" s="65" t="s">
        <v>575</v>
      </c>
      <c r="F312" s="8">
        <f t="shared" ca="1" si="21"/>
        <v>3</v>
      </c>
      <c r="G312" s="9">
        <v>44075</v>
      </c>
      <c r="H312" s="64">
        <f t="shared" ca="1" si="22"/>
        <v>45170</v>
      </c>
      <c r="I312" s="8">
        <f t="shared" ca="1" si="25"/>
        <v>3</v>
      </c>
      <c r="J312" s="8">
        <f t="shared" ca="1" si="23"/>
        <v>45</v>
      </c>
      <c r="K312" s="14" t="str">
        <f t="shared" ca="1" si="24"/>
        <v>VENCIDAS</v>
      </c>
      <c r="L312" s="11"/>
      <c r="M312" s="83" t="str">
        <f>+VLOOKUP(B312,[1]ACTIVOS!$C$2:$AF$440,30,0)</f>
        <v>SUBGERENCIA GESTION COMERCIAL Y SERVICIO AL CIUDADANO</v>
      </c>
      <c r="N312" s="97" t="str">
        <f>+VLOOKUP(B312,[1]ACTIVOS!$C$2:$AG$440,31,0)</f>
        <v>N-A</v>
      </c>
    </row>
    <row r="313" spans="1:14" ht="38.5" x14ac:dyDescent="0.35">
      <c r="A313" s="33">
        <v>308</v>
      </c>
      <c r="B313" s="62">
        <v>85448886</v>
      </c>
      <c r="C313" s="9">
        <v>44075</v>
      </c>
      <c r="D313" s="65" t="s">
        <v>401</v>
      </c>
      <c r="E313" s="65" t="s">
        <v>545</v>
      </c>
      <c r="F313" s="8">
        <f t="shared" ca="1" si="21"/>
        <v>3</v>
      </c>
      <c r="G313" s="9">
        <v>44075</v>
      </c>
      <c r="H313" s="64">
        <f t="shared" ca="1" si="22"/>
        <v>45170</v>
      </c>
      <c r="I313" s="8">
        <f t="shared" ca="1" si="25"/>
        <v>3</v>
      </c>
      <c r="J313" s="8">
        <f t="shared" ca="1" si="23"/>
        <v>45</v>
      </c>
      <c r="K313" s="14" t="str">
        <f t="shared" ca="1" si="24"/>
        <v>VENCIDAS</v>
      </c>
      <c r="L313" s="11"/>
      <c r="M313" s="83" t="str">
        <f>+VLOOKUP(B313,[1]ACTIVOS!$C$2:$AF$440,30,0)</f>
        <v>SUBGERENCIA ACUEDUCTO Y ALCANTARILLADO</v>
      </c>
      <c r="N313" s="97" t="str">
        <f>+VLOOKUP(B313,[1]ACTIVOS!$C$2:$AG$440,31,0)</f>
        <v>DIRECCION DE ACUEDUCTO</v>
      </c>
    </row>
    <row r="314" spans="1:14" ht="38.5" x14ac:dyDescent="0.35">
      <c r="A314" s="33">
        <v>309</v>
      </c>
      <c r="B314" s="62">
        <v>85461019</v>
      </c>
      <c r="C314" s="9">
        <v>44075</v>
      </c>
      <c r="D314" s="65" t="s">
        <v>402</v>
      </c>
      <c r="E314" s="65" t="s">
        <v>562</v>
      </c>
      <c r="F314" s="8">
        <f t="shared" ca="1" si="21"/>
        <v>3</v>
      </c>
      <c r="G314" s="9">
        <v>44075</v>
      </c>
      <c r="H314" s="64">
        <f t="shared" ca="1" si="22"/>
        <v>45170</v>
      </c>
      <c r="I314" s="8">
        <f t="shared" ca="1" si="25"/>
        <v>3</v>
      </c>
      <c r="J314" s="8">
        <f t="shared" ca="1" si="23"/>
        <v>45</v>
      </c>
      <c r="K314" s="14" t="str">
        <f t="shared" ca="1" si="24"/>
        <v>VENCIDAS</v>
      </c>
      <c r="L314" s="11"/>
      <c r="M314" s="83" t="str">
        <f>+VLOOKUP(B314,[1]ACTIVOS!$C$2:$AF$440,30,0)</f>
        <v>SUBGERENCIA ACUEDUCTO Y ALCANTARILLADO</v>
      </c>
      <c r="N314" s="97" t="str">
        <f>+VLOOKUP(B314,[1]ACTIVOS!$C$2:$AG$440,31,0)</f>
        <v>DIRECCION DE OPERACIONES</v>
      </c>
    </row>
    <row r="315" spans="1:14" ht="38.5" x14ac:dyDescent="0.35">
      <c r="A315" s="33">
        <v>310</v>
      </c>
      <c r="B315" s="62">
        <v>84450242</v>
      </c>
      <c r="C315" s="9">
        <v>44075</v>
      </c>
      <c r="D315" s="65" t="s">
        <v>403</v>
      </c>
      <c r="E315" s="65" t="s">
        <v>550</v>
      </c>
      <c r="F315" s="8">
        <f t="shared" ca="1" si="21"/>
        <v>3</v>
      </c>
      <c r="G315" s="9">
        <v>44075</v>
      </c>
      <c r="H315" s="64">
        <f t="shared" ca="1" si="22"/>
        <v>45170</v>
      </c>
      <c r="I315" s="8">
        <f t="shared" ca="1" si="25"/>
        <v>3</v>
      </c>
      <c r="J315" s="8">
        <f t="shared" ca="1" si="23"/>
        <v>45</v>
      </c>
      <c r="K315" s="14" t="str">
        <f t="shared" ca="1" si="24"/>
        <v>VENCIDAS</v>
      </c>
      <c r="L315" s="11"/>
      <c r="M315" s="83" t="str">
        <f>+VLOOKUP(B315,[1]ACTIVOS!$C$2:$AF$440,30,0)</f>
        <v>SUBGERENCIA ACUEDUCTO Y ALCANTARILLADO</v>
      </c>
      <c r="N315" s="97" t="str">
        <f>+VLOOKUP(B315,[1]ACTIVOS!$C$2:$AG$440,31,0)</f>
        <v>DIRECCION DE ACUEDUCTO</v>
      </c>
    </row>
    <row r="316" spans="1:14" ht="38.5" x14ac:dyDescent="0.35">
      <c r="A316" s="33">
        <v>311</v>
      </c>
      <c r="B316" s="62">
        <v>8506259</v>
      </c>
      <c r="C316" s="9">
        <v>44075</v>
      </c>
      <c r="D316" s="65" t="s">
        <v>404</v>
      </c>
      <c r="E316" s="65" t="s">
        <v>547</v>
      </c>
      <c r="F316" s="8">
        <f t="shared" ca="1" si="21"/>
        <v>3</v>
      </c>
      <c r="G316" s="9">
        <v>44075</v>
      </c>
      <c r="H316" s="64">
        <f t="shared" ca="1" si="22"/>
        <v>45170</v>
      </c>
      <c r="I316" s="8">
        <f t="shared" ca="1" si="25"/>
        <v>3</v>
      </c>
      <c r="J316" s="8">
        <f t="shared" ca="1" si="23"/>
        <v>45</v>
      </c>
      <c r="K316" s="14" t="str">
        <f t="shared" ca="1" si="24"/>
        <v>VENCIDAS</v>
      </c>
      <c r="L316" s="11"/>
      <c r="M316" s="83" t="str">
        <f>+VLOOKUP(B316,[1]ACTIVOS!$C$2:$AF$440,30,0)</f>
        <v>SUBGERENCIA ACUEDUCTO Y ALCANTARILLADO</v>
      </c>
      <c r="N316" s="97" t="str">
        <f>+VLOOKUP(B316,[1]ACTIVOS!$C$2:$AG$440,31,0)</f>
        <v>DIRECCION DE ACUEDUCTO</v>
      </c>
    </row>
    <row r="317" spans="1:14" ht="38.5" x14ac:dyDescent="0.35">
      <c r="A317" s="33">
        <v>312</v>
      </c>
      <c r="B317" s="62">
        <v>85451834</v>
      </c>
      <c r="C317" s="9">
        <v>44075</v>
      </c>
      <c r="D317" s="65" t="s">
        <v>405</v>
      </c>
      <c r="E317" s="65" t="s">
        <v>564</v>
      </c>
      <c r="F317" s="8">
        <f t="shared" ca="1" si="21"/>
        <v>3</v>
      </c>
      <c r="G317" s="9">
        <v>44075</v>
      </c>
      <c r="H317" s="64">
        <f t="shared" ca="1" si="22"/>
        <v>45170</v>
      </c>
      <c r="I317" s="8">
        <f t="shared" ca="1" si="25"/>
        <v>3</v>
      </c>
      <c r="J317" s="8">
        <f t="shared" ca="1" si="23"/>
        <v>45</v>
      </c>
      <c r="K317" s="14" t="str">
        <f t="shared" ca="1" si="24"/>
        <v>VENCIDAS</v>
      </c>
      <c r="L317" s="11"/>
      <c r="M317" s="83" t="str">
        <f>+VLOOKUP(B317,[1]ACTIVOS!$C$2:$AF$440,30,0)</f>
        <v>SUBGERENCIA ACUEDUCTO Y ALCANTARILLADO</v>
      </c>
      <c r="N317" s="97" t="str">
        <f>+VLOOKUP(B317,[1]ACTIVOS!$C$2:$AG$440,31,0)</f>
        <v>DIRECCION DE ALCANTARILLADO</v>
      </c>
    </row>
    <row r="318" spans="1:14" ht="38.5" x14ac:dyDescent="0.35">
      <c r="A318" s="33">
        <v>313</v>
      </c>
      <c r="B318" s="62">
        <v>85463396</v>
      </c>
      <c r="C318" s="9">
        <v>44075</v>
      </c>
      <c r="D318" s="65" t="s">
        <v>406</v>
      </c>
      <c r="E318" s="65" t="s">
        <v>556</v>
      </c>
      <c r="F318" s="8">
        <f t="shared" ca="1" si="21"/>
        <v>3</v>
      </c>
      <c r="G318" s="9">
        <v>44075</v>
      </c>
      <c r="H318" s="64">
        <f t="shared" ca="1" si="22"/>
        <v>45170</v>
      </c>
      <c r="I318" s="8">
        <f t="shared" ca="1" si="25"/>
        <v>3</v>
      </c>
      <c r="J318" s="8">
        <f t="shared" ca="1" si="23"/>
        <v>45</v>
      </c>
      <c r="K318" s="14" t="str">
        <f t="shared" ca="1" si="24"/>
        <v>VENCIDAS</v>
      </c>
      <c r="L318" s="11"/>
      <c r="M318" s="83" t="str">
        <f>+VLOOKUP(B318,[1]ACTIVOS!$C$2:$AF$440,30,0)</f>
        <v>SUBGERENCIA ACUEDUCTO Y ALCANTARILLADO</v>
      </c>
      <c r="N318" s="97" t="str">
        <f>+VLOOKUP(B318,[1]ACTIVOS!$C$2:$AG$440,31,0)</f>
        <v>DIRECCION DE ALCANTARILLADO</v>
      </c>
    </row>
    <row r="319" spans="1:14" ht="38.5" x14ac:dyDescent="0.35">
      <c r="A319" s="33">
        <v>314</v>
      </c>
      <c r="B319" s="62">
        <v>73101430</v>
      </c>
      <c r="C319" s="9">
        <v>44075</v>
      </c>
      <c r="D319" s="65" t="s">
        <v>407</v>
      </c>
      <c r="E319" s="65" t="s">
        <v>590</v>
      </c>
      <c r="F319" s="8">
        <f t="shared" ca="1" si="21"/>
        <v>3</v>
      </c>
      <c r="G319" s="9">
        <v>44075</v>
      </c>
      <c r="H319" s="64">
        <f t="shared" ca="1" si="22"/>
        <v>45170</v>
      </c>
      <c r="I319" s="8">
        <f t="shared" ca="1" si="25"/>
        <v>3</v>
      </c>
      <c r="J319" s="8">
        <f t="shared" ca="1" si="23"/>
        <v>45</v>
      </c>
      <c r="K319" s="14" t="str">
        <f t="shared" ca="1" si="24"/>
        <v>VENCIDAS</v>
      </c>
      <c r="L319" s="11"/>
      <c r="M319" s="83" t="str">
        <f>+VLOOKUP(B319,[1]ACTIVOS!$C$2:$AF$440,30,0)</f>
        <v>SUBGERENCIA ACUEDUCTO Y ALCANTARILLADO</v>
      </c>
      <c r="N319" s="97" t="str">
        <f>+VLOOKUP(B319,[1]ACTIVOS!$C$2:$AG$440,31,0)</f>
        <v>DIRECCION DE OPERACIONES</v>
      </c>
    </row>
    <row r="320" spans="1:14" ht="38.5" x14ac:dyDescent="0.35">
      <c r="A320" s="33">
        <v>315</v>
      </c>
      <c r="B320" s="62">
        <v>12630985</v>
      </c>
      <c r="C320" s="9">
        <v>44075</v>
      </c>
      <c r="D320" s="65" t="s">
        <v>408</v>
      </c>
      <c r="E320" s="65" t="s">
        <v>591</v>
      </c>
      <c r="F320" s="8">
        <f t="shared" ca="1" si="21"/>
        <v>3</v>
      </c>
      <c r="G320" s="9">
        <v>44075</v>
      </c>
      <c r="H320" s="64">
        <f t="shared" ca="1" si="22"/>
        <v>45170</v>
      </c>
      <c r="I320" s="8">
        <f t="shared" ca="1" si="25"/>
        <v>3</v>
      </c>
      <c r="J320" s="8">
        <f t="shared" ca="1" si="23"/>
        <v>45</v>
      </c>
      <c r="K320" s="14" t="str">
        <f t="shared" ca="1" si="24"/>
        <v>VENCIDAS</v>
      </c>
      <c r="L320" s="11"/>
      <c r="M320" s="83" t="str">
        <f>+VLOOKUP(B320,[1]ACTIVOS!$C$2:$AF$440,30,0)</f>
        <v>SUBGERENCIA ACUEDUCTO Y ALCANTARILLADO</v>
      </c>
      <c r="N320" s="97" t="str">
        <f>+VLOOKUP(B320,[1]ACTIVOS!$C$2:$AG$440,31,0)</f>
        <v>DIRECCION DE OPERACIONES</v>
      </c>
    </row>
    <row r="321" spans="1:14" ht="38.5" x14ac:dyDescent="0.35">
      <c r="A321" s="33">
        <v>316</v>
      </c>
      <c r="B321" s="62">
        <v>85474617</v>
      </c>
      <c r="C321" s="9">
        <v>44075</v>
      </c>
      <c r="D321" s="65" t="s">
        <v>409</v>
      </c>
      <c r="E321" s="65" t="s">
        <v>43</v>
      </c>
      <c r="F321" s="8">
        <f t="shared" ca="1" si="21"/>
        <v>3</v>
      </c>
      <c r="G321" s="9">
        <v>44075</v>
      </c>
      <c r="H321" s="64">
        <f t="shared" ca="1" si="22"/>
        <v>45170</v>
      </c>
      <c r="I321" s="8">
        <f t="shared" ca="1" si="25"/>
        <v>3</v>
      </c>
      <c r="J321" s="8">
        <f t="shared" ca="1" si="23"/>
        <v>45</v>
      </c>
      <c r="K321" s="14" t="str">
        <f t="shared" ca="1" si="24"/>
        <v>VENCIDAS</v>
      </c>
      <c r="L321" s="11"/>
      <c r="M321" s="83" t="str">
        <f>+VLOOKUP(B321,[1]ACTIVOS!$C$2:$AF$440,30,0)</f>
        <v xml:space="preserve">SUBGERENCIA ACUEDUCTO Y ALCANTARILLADO </v>
      </c>
      <c r="N321" s="97" t="str">
        <f>+VLOOKUP(B321,[1]ACTIVOS!$C$2:$AG$440,31,0)</f>
        <v>DIRECCION DE ALCANTARILLADO</v>
      </c>
    </row>
    <row r="322" spans="1:14" ht="38.5" x14ac:dyDescent="0.35">
      <c r="A322" s="33">
        <v>317</v>
      </c>
      <c r="B322" s="62">
        <v>85468776</v>
      </c>
      <c r="C322" s="9">
        <v>44075</v>
      </c>
      <c r="D322" s="65" t="s">
        <v>410</v>
      </c>
      <c r="E322" s="65" t="s">
        <v>539</v>
      </c>
      <c r="F322" s="8">
        <f t="shared" ca="1" si="21"/>
        <v>3</v>
      </c>
      <c r="G322" s="9">
        <v>44075</v>
      </c>
      <c r="H322" s="64">
        <f t="shared" ca="1" si="22"/>
        <v>45170</v>
      </c>
      <c r="I322" s="8">
        <f t="shared" ca="1" si="25"/>
        <v>3</v>
      </c>
      <c r="J322" s="8">
        <f t="shared" ca="1" si="23"/>
        <v>45</v>
      </c>
      <c r="K322" s="14" t="str">
        <f t="shared" ca="1" si="24"/>
        <v>VENCIDAS</v>
      </c>
      <c r="L322" s="11"/>
      <c r="M322" s="83" t="str">
        <f>+VLOOKUP(B322,[1]ACTIVOS!$C$2:$AF$440,30,0)</f>
        <v xml:space="preserve">SUBGERENCIA ACUEDUCTO Y ALCANTARILLADO </v>
      </c>
      <c r="N322" s="97" t="str">
        <f>+VLOOKUP(B322,[1]ACTIVOS!$C$2:$AG$440,31,0)</f>
        <v>DIRECCION DE ACUEDUCTO</v>
      </c>
    </row>
    <row r="323" spans="1:14" ht="38.5" x14ac:dyDescent="0.35">
      <c r="A323" s="33">
        <v>318</v>
      </c>
      <c r="B323" s="62">
        <v>84450865</v>
      </c>
      <c r="C323" s="9">
        <v>44075</v>
      </c>
      <c r="D323" s="65" t="s">
        <v>411</v>
      </c>
      <c r="E323" s="65" t="s">
        <v>559</v>
      </c>
      <c r="F323" s="8">
        <f t="shared" ca="1" si="21"/>
        <v>3</v>
      </c>
      <c r="G323" s="9">
        <v>44075</v>
      </c>
      <c r="H323" s="64">
        <f t="shared" ca="1" si="22"/>
        <v>45170</v>
      </c>
      <c r="I323" s="8">
        <f t="shared" ca="1" si="25"/>
        <v>3</v>
      </c>
      <c r="J323" s="8">
        <f t="shared" ca="1" si="23"/>
        <v>45</v>
      </c>
      <c r="K323" s="14" t="str">
        <f t="shared" ca="1" si="24"/>
        <v>VENCIDAS</v>
      </c>
      <c r="L323" s="11"/>
      <c r="M323" s="83" t="str">
        <f>+VLOOKUP(B323,[1]ACTIVOS!$C$2:$AF$440,30,0)</f>
        <v xml:space="preserve">SUBGERENCIA ACUEDUCTO Y ALCANTARILLADO </v>
      </c>
      <c r="N323" s="97" t="str">
        <f>+VLOOKUP(B323,[1]ACTIVOS!$C$2:$AG$440,31,0)</f>
        <v>DIRECCION DE ACUEDUCTO</v>
      </c>
    </row>
    <row r="324" spans="1:14" ht="63.5" x14ac:dyDescent="0.35">
      <c r="A324" s="33">
        <v>319</v>
      </c>
      <c r="B324" s="62">
        <v>7601424</v>
      </c>
      <c r="C324" s="9">
        <v>44075</v>
      </c>
      <c r="D324" s="65" t="s">
        <v>412</v>
      </c>
      <c r="E324" s="65" t="s">
        <v>544</v>
      </c>
      <c r="F324" s="8">
        <f t="shared" ca="1" si="21"/>
        <v>3</v>
      </c>
      <c r="G324" s="9">
        <v>44075</v>
      </c>
      <c r="H324" s="64">
        <f t="shared" ca="1" si="22"/>
        <v>45170</v>
      </c>
      <c r="I324" s="8">
        <f t="shared" ca="1" si="25"/>
        <v>3</v>
      </c>
      <c r="J324" s="8">
        <f t="shared" ca="1" si="23"/>
        <v>45</v>
      </c>
      <c r="K324" s="14" t="str">
        <f t="shared" ca="1" si="24"/>
        <v>VENCIDAS</v>
      </c>
      <c r="L324" s="11"/>
      <c r="M324" s="83" t="str">
        <f>+VLOOKUP(B324,[1]ACTIVOS!$C$2:$AF$440,30,0)</f>
        <v>SUBGERENCIA GESTION COMERCIAL Y SERVICIO AL CIUDADANO</v>
      </c>
      <c r="N324" s="97" t="str">
        <f>+VLOOKUP(B324,[1]ACTIVOS!$C$2:$AG$440,31,0)</f>
        <v>N-A</v>
      </c>
    </row>
    <row r="325" spans="1:14" ht="38.5" x14ac:dyDescent="0.35">
      <c r="A325" s="33">
        <v>320</v>
      </c>
      <c r="B325" s="62">
        <v>1082841117</v>
      </c>
      <c r="C325" s="9">
        <v>44075</v>
      </c>
      <c r="D325" s="65" t="s">
        <v>413</v>
      </c>
      <c r="E325" s="65" t="s">
        <v>584</v>
      </c>
      <c r="F325" s="8">
        <f t="shared" ca="1" si="21"/>
        <v>3</v>
      </c>
      <c r="G325" s="9">
        <v>44075</v>
      </c>
      <c r="H325" s="64">
        <f t="shared" ca="1" si="22"/>
        <v>45170</v>
      </c>
      <c r="I325" s="8">
        <f t="shared" ca="1" si="25"/>
        <v>3</v>
      </c>
      <c r="J325" s="8">
        <f t="shared" ca="1" si="23"/>
        <v>45</v>
      </c>
      <c r="K325" s="14" t="str">
        <f t="shared" ca="1" si="24"/>
        <v>VENCIDAS</v>
      </c>
      <c r="L325" s="11"/>
      <c r="M325" s="83" t="str">
        <f>+VLOOKUP(B325,[1]ACTIVOS!$C$2:$AF$440,30,0)</f>
        <v xml:space="preserve">SUBGERENCIA ACUEDUCTO Y ALCANTARILLADO </v>
      </c>
      <c r="N325" s="97" t="str">
        <f>+VLOOKUP(B325,[1]ACTIVOS!$C$2:$AG$440,31,0)</f>
        <v>DIRECCION DE ACUEDUCTO</v>
      </c>
    </row>
    <row r="326" spans="1:14" ht="38.5" x14ac:dyDescent="0.35">
      <c r="A326" s="33">
        <v>321</v>
      </c>
      <c r="B326" s="62">
        <v>1082941914</v>
      </c>
      <c r="C326" s="9">
        <v>44075</v>
      </c>
      <c r="D326" s="65" t="s">
        <v>414</v>
      </c>
      <c r="E326" s="65" t="s">
        <v>539</v>
      </c>
      <c r="F326" s="8">
        <f t="shared" ca="1" si="21"/>
        <v>3</v>
      </c>
      <c r="G326" s="9">
        <v>44075</v>
      </c>
      <c r="H326" s="64">
        <f t="shared" ca="1" si="22"/>
        <v>45170</v>
      </c>
      <c r="I326" s="8">
        <f t="shared" ca="1" si="25"/>
        <v>3</v>
      </c>
      <c r="J326" s="8">
        <f t="shared" ca="1" si="23"/>
        <v>45</v>
      </c>
      <c r="K326" s="14" t="str">
        <f t="shared" ca="1" si="24"/>
        <v>VENCIDAS</v>
      </c>
      <c r="L326" s="11"/>
      <c r="M326" s="83" t="str">
        <f>+VLOOKUP(B326,[1]ACTIVOS!$C$2:$AF$440,30,0)</f>
        <v>SUBGERENCIA OPERACIÓN DE OTROS SERVICIOS</v>
      </c>
      <c r="N326" s="97" t="str">
        <f>+VLOOKUP(B326,[1]ACTIVOS!$C$2:$AG$440,31,0)</f>
        <v>DIRECCION DE ASEO Y APROVECHAMIENTO</v>
      </c>
    </row>
    <row r="327" spans="1:14" ht="38.5" x14ac:dyDescent="0.35">
      <c r="A327" s="33">
        <v>322</v>
      </c>
      <c r="B327" s="62">
        <v>85450134</v>
      </c>
      <c r="C327" s="9">
        <v>44075</v>
      </c>
      <c r="D327" s="65" t="s">
        <v>415</v>
      </c>
      <c r="E327" s="65" t="s">
        <v>43</v>
      </c>
      <c r="F327" s="8">
        <f t="shared" ca="1" si="21"/>
        <v>3</v>
      </c>
      <c r="G327" s="9">
        <v>44075</v>
      </c>
      <c r="H327" s="64">
        <f t="shared" ca="1" si="22"/>
        <v>45170</v>
      </c>
      <c r="I327" s="8">
        <f t="shared" ca="1" si="25"/>
        <v>3</v>
      </c>
      <c r="J327" s="8">
        <f t="shared" ca="1" si="23"/>
        <v>45</v>
      </c>
      <c r="K327" s="14" t="str">
        <f t="shared" ca="1" si="24"/>
        <v>VENCIDAS</v>
      </c>
      <c r="L327" s="11"/>
      <c r="M327" s="83" t="str">
        <f>+VLOOKUP(B327,[1]ACTIVOS!$C$2:$AF$440,30,0)</f>
        <v>SUBGERENCIA PROYECTOS Y SOSTENIBILIDAD</v>
      </c>
      <c r="N327" s="97" t="str">
        <f>+VLOOKUP(B327,[1]ACTIVOS!$C$2:$AG$440,31,0)</f>
        <v>N-A</v>
      </c>
    </row>
    <row r="328" spans="1:14" ht="63.5" x14ac:dyDescent="0.35">
      <c r="A328" s="33">
        <v>323</v>
      </c>
      <c r="B328" s="62">
        <v>7631448</v>
      </c>
      <c r="C328" s="9">
        <v>44075</v>
      </c>
      <c r="D328" s="65" t="s">
        <v>416</v>
      </c>
      <c r="E328" s="65" t="s">
        <v>552</v>
      </c>
      <c r="F328" s="8">
        <f t="shared" ref="F328:F391" ca="1" si="26">DATEDIF(C328,TODAY(),"Y")</f>
        <v>3</v>
      </c>
      <c r="G328" s="9">
        <v>44075</v>
      </c>
      <c r="H328" s="64">
        <f t="shared" ref="H328:H391" ca="1" si="27">DATE(YEAR(G328)+I328,MONTH(G328),DAY(G328))</f>
        <v>45170</v>
      </c>
      <c r="I328" s="8">
        <f t="shared" ca="1" si="25"/>
        <v>3</v>
      </c>
      <c r="J328" s="8">
        <f t="shared" ref="J328:J391" ca="1" si="28">+I328*15</f>
        <v>45</v>
      </c>
      <c r="K328" s="14" t="str">
        <f t="shared" ref="K328:K391" ca="1" si="29">IF(I328&gt;=1,"VENCIDAS","----")</f>
        <v>VENCIDAS</v>
      </c>
      <c r="L328" s="11"/>
      <c r="M328" s="83" t="str">
        <f>+VLOOKUP(B328,[1]ACTIVOS!$C$2:$AF$440,30,0)</f>
        <v>SUBGERENCIA GESTION COMERCIAL Y SERVICIO AL CIUDADANO</v>
      </c>
      <c r="N328" s="97" t="str">
        <f>+VLOOKUP(B328,[1]ACTIVOS!$C$2:$AG$440,31,0)</f>
        <v>N-A</v>
      </c>
    </row>
    <row r="329" spans="1:14" ht="38.5" x14ac:dyDescent="0.35">
      <c r="A329" s="33">
        <v>324</v>
      </c>
      <c r="B329" s="62">
        <v>85469494</v>
      </c>
      <c r="C329" s="9">
        <v>44075</v>
      </c>
      <c r="D329" s="65" t="s">
        <v>417</v>
      </c>
      <c r="E329" s="65" t="s">
        <v>565</v>
      </c>
      <c r="F329" s="8">
        <f t="shared" ca="1" si="26"/>
        <v>3</v>
      </c>
      <c r="G329" s="9">
        <v>44075</v>
      </c>
      <c r="H329" s="64">
        <f t="shared" ca="1" si="27"/>
        <v>45170</v>
      </c>
      <c r="I329" s="8">
        <f t="shared" ca="1" si="25"/>
        <v>3</v>
      </c>
      <c r="J329" s="8">
        <f t="shared" ca="1" si="28"/>
        <v>45</v>
      </c>
      <c r="K329" s="14" t="str">
        <f t="shared" ca="1" si="29"/>
        <v>VENCIDAS</v>
      </c>
      <c r="L329" s="11"/>
      <c r="M329" s="83" t="str">
        <f>+VLOOKUP(B329,[1]ACTIVOS!$C$2:$AF$440,30,0)</f>
        <v xml:space="preserve">SUBGERENCIA ACUEDUCTO Y ALCANTARILLADO </v>
      </c>
      <c r="N329" s="97" t="str">
        <f>+VLOOKUP(B329,[1]ACTIVOS!$C$2:$AG$440,31,0)</f>
        <v>DIRECCION DE OPERACIONES</v>
      </c>
    </row>
    <row r="330" spans="1:14" ht="38.5" x14ac:dyDescent="0.35">
      <c r="A330" s="33">
        <v>325</v>
      </c>
      <c r="B330" s="62">
        <v>12557564</v>
      </c>
      <c r="C330" s="9">
        <v>44075</v>
      </c>
      <c r="D330" s="65" t="s">
        <v>418</v>
      </c>
      <c r="E330" s="65" t="s">
        <v>565</v>
      </c>
      <c r="F330" s="8">
        <f t="shared" ca="1" si="26"/>
        <v>3</v>
      </c>
      <c r="G330" s="9">
        <v>44075</v>
      </c>
      <c r="H330" s="64">
        <f t="shared" ca="1" si="27"/>
        <v>45170</v>
      </c>
      <c r="I330" s="8">
        <f t="shared" ca="1" si="25"/>
        <v>3</v>
      </c>
      <c r="J330" s="8">
        <f t="shared" ca="1" si="28"/>
        <v>45</v>
      </c>
      <c r="K330" s="14" t="str">
        <f t="shared" ca="1" si="29"/>
        <v>VENCIDAS</v>
      </c>
      <c r="L330" s="11"/>
      <c r="M330" s="83" t="str">
        <f>+VLOOKUP(B330,[1]ACTIVOS!$C$2:$AF$440,30,0)</f>
        <v xml:space="preserve">SUBGERENCIA ACUEDUCTO Y ALCANTARILLADO </v>
      </c>
      <c r="N330" s="97" t="str">
        <f>+VLOOKUP(B330,[1]ACTIVOS!$C$2:$AG$440,31,0)</f>
        <v>DIRECCION DE OPERACIONES</v>
      </c>
    </row>
    <row r="331" spans="1:14" ht="63.5" x14ac:dyDescent="0.35">
      <c r="A331" s="33">
        <v>326</v>
      </c>
      <c r="B331" s="62">
        <v>1124020291</v>
      </c>
      <c r="C331" s="9">
        <v>44075</v>
      </c>
      <c r="D331" s="65" t="s">
        <v>419</v>
      </c>
      <c r="E331" s="65" t="s">
        <v>577</v>
      </c>
      <c r="F331" s="8">
        <f t="shared" ca="1" si="26"/>
        <v>3</v>
      </c>
      <c r="G331" s="9">
        <v>44075</v>
      </c>
      <c r="H331" s="64">
        <f t="shared" ca="1" si="27"/>
        <v>45170</v>
      </c>
      <c r="I331" s="8">
        <f t="shared" ca="1" si="25"/>
        <v>3</v>
      </c>
      <c r="J331" s="8">
        <f t="shared" ca="1" si="28"/>
        <v>45</v>
      </c>
      <c r="K331" s="14" t="str">
        <f t="shared" ca="1" si="29"/>
        <v>VENCIDAS</v>
      </c>
      <c r="L331" s="11"/>
      <c r="M331" s="83" t="str">
        <f>+VLOOKUP(B331,[1]ACTIVOS!$C$2:$AF$440,30,0)</f>
        <v>SUBGERENCIA GESTION COMERCIAL Y SERVICIO AL CIUDADANO</v>
      </c>
      <c r="N331" s="97" t="str">
        <f>+VLOOKUP(B331,[1]ACTIVOS!$C$2:$AG$440,31,0)</f>
        <v>N-A</v>
      </c>
    </row>
    <row r="332" spans="1:14" ht="63.5" x14ac:dyDescent="0.35">
      <c r="A332" s="33">
        <v>327</v>
      </c>
      <c r="B332" s="62">
        <v>1083049895</v>
      </c>
      <c r="C332" s="9">
        <v>44075</v>
      </c>
      <c r="D332" s="65" t="s">
        <v>420</v>
      </c>
      <c r="E332" s="65" t="s">
        <v>43</v>
      </c>
      <c r="F332" s="8">
        <f t="shared" ca="1" si="26"/>
        <v>3</v>
      </c>
      <c r="G332" s="9">
        <v>44075</v>
      </c>
      <c r="H332" s="64">
        <f t="shared" ca="1" si="27"/>
        <v>45170</v>
      </c>
      <c r="I332" s="8">
        <f t="shared" ca="1" si="25"/>
        <v>3</v>
      </c>
      <c r="J332" s="8">
        <f t="shared" ca="1" si="28"/>
        <v>45</v>
      </c>
      <c r="K332" s="14" t="str">
        <f t="shared" ca="1" si="29"/>
        <v>VENCIDAS</v>
      </c>
      <c r="L332" s="11"/>
      <c r="M332" s="83" t="str">
        <f>+VLOOKUP(B332,[1]ACTIVOS!$C$2:$AF$440,30,0)</f>
        <v>SUBGERENCIA GESTION COMERCIAL Y SERVICIO AL CIUDADANO</v>
      </c>
      <c r="N332" s="97" t="str">
        <f>+VLOOKUP(B332,[1]ACTIVOS!$C$2:$AG$440,31,0)</f>
        <v>N-A</v>
      </c>
    </row>
    <row r="333" spans="1:14" ht="38.5" x14ac:dyDescent="0.35">
      <c r="A333" s="33">
        <v>328</v>
      </c>
      <c r="B333" s="62">
        <v>85468918</v>
      </c>
      <c r="C333" s="9">
        <v>44075</v>
      </c>
      <c r="D333" s="65" t="s">
        <v>421</v>
      </c>
      <c r="E333" s="65" t="s">
        <v>556</v>
      </c>
      <c r="F333" s="8">
        <f t="shared" ca="1" si="26"/>
        <v>3</v>
      </c>
      <c r="G333" s="9">
        <v>44075</v>
      </c>
      <c r="H333" s="64">
        <f t="shared" ca="1" si="27"/>
        <v>45170</v>
      </c>
      <c r="I333" s="8">
        <f t="shared" ca="1" si="25"/>
        <v>3</v>
      </c>
      <c r="J333" s="8">
        <f t="shared" ca="1" si="28"/>
        <v>45</v>
      </c>
      <c r="K333" s="14" t="str">
        <f t="shared" ca="1" si="29"/>
        <v>VENCIDAS</v>
      </c>
      <c r="L333" s="11"/>
      <c r="M333" s="83" t="str">
        <f>+VLOOKUP(B333,[1]ACTIVOS!$C$2:$AF$440,30,0)</f>
        <v xml:space="preserve">SUBGERENCIA ACUEDUCTO Y ALCANTARILLADO </v>
      </c>
      <c r="N333" s="97" t="str">
        <f>+VLOOKUP(B333,[1]ACTIVOS!$C$2:$AG$440,31,0)</f>
        <v>DIRECCION DE ACUEDUCTO</v>
      </c>
    </row>
    <row r="334" spans="1:14" ht="62.5" x14ac:dyDescent="0.35">
      <c r="A334" s="33">
        <v>329</v>
      </c>
      <c r="B334" s="62">
        <v>1129581421</v>
      </c>
      <c r="C334" s="9">
        <v>44075</v>
      </c>
      <c r="D334" s="65" t="s">
        <v>422</v>
      </c>
      <c r="E334" s="65" t="s">
        <v>539</v>
      </c>
      <c r="F334" s="8">
        <f t="shared" ca="1" si="26"/>
        <v>3</v>
      </c>
      <c r="G334" s="9">
        <v>44075</v>
      </c>
      <c r="H334" s="64">
        <f t="shared" ca="1" si="27"/>
        <v>45170</v>
      </c>
      <c r="I334" s="8">
        <f t="shared" ca="1" si="25"/>
        <v>3</v>
      </c>
      <c r="J334" s="8">
        <f t="shared" ca="1" si="28"/>
        <v>45</v>
      </c>
      <c r="K334" s="14" t="str">
        <f t="shared" ca="1" si="29"/>
        <v>VENCIDAS</v>
      </c>
      <c r="L334" s="11"/>
      <c r="M334" s="83" t="str">
        <f>+VLOOKUP(B334,[1]ACTIVOS!$C$2:$AF$440,30,0)</f>
        <v>SUBGERENCIA OPERACIÓN DE OTROS SERVICIOS</v>
      </c>
      <c r="N334" s="97" t="str">
        <f>+VLOOKUP(B334,[1]ACTIVOS!$C$2:$AG$440,31,0)</f>
        <v>DIRECCION ACTIVIDADES COMPLEMENTARIAS Y SERVICIOS NO REGULADOS</v>
      </c>
    </row>
    <row r="335" spans="1:14" ht="26" x14ac:dyDescent="0.35">
      <c r="A335" s="33">
        <v>330</v>
      </c>
      <c r="B335" s="62">
        <v>1004345536</v>
      </c>
      <c r="C335" s="9">
        <v>44084</v>
      </c>
      <c r="D335" s="65" t="s">
        <v>423</v>
      </c>
      <c r="E335" s="65" t="s">
        <v>592</v>
      </c>
      <c r="F335" s="8">
        <f t="shared" ca="1" si="26"/>
        <v>3</v>
      </c>
      <c r="G335" s="9">
        <v>44084</v>
      </c>
      <c r="H335" s="64">
        <f t="shared" ca="1" si="27"/>
        <v>45179</v>
      </c>
      <c r="I335" s="8">
        <f t="shared" ca="1" si="25"/>
        <v>3</v>
      </c>
      <c r="J335" s="8">
        <f t="shared" ca="1" si="28"/>
        <v>45</v>
      </c>
      <c r="K335" s="14" t="str">
        <f t="shared" ca="1" si="29"/>
        <v>VENCIDAS</v>
      </c>
      <c r="L335" s="11"/>
      <c r="M335" s="83" t="str">
        <f>+VLOOKUP(B335,[1]ACTIVOS!$C$2:$AF$440,30,0)</f>
        <v>SUBGERENCIA CORPORATIVA</v>
      </c>
      <c r="N335" s="97" t="str">
        <f>+VLOOKUP(B335,[1]ACTIVOS!$C$2:$AG$440,31,0)</f>
        <v>DIRECCION DE CAPITAL HUMANO</v>
      </c>
    </row>
    <row r="336" spans="1:14" ht="38.5" x14ac:dyDescent="0.35">
      <c r="A336" s="33">
        <v>331</v>
      </c>
      <c r="B336" s="62">
        <v>79526160</v>
      </c>
      <c r="C336" s="9">
        <v>44086</v>
      </c>
      <c r="D336" s="65" t="s">
        <v>424</v>
      </c>
      <c r="E336" s="65" t="s">
        <v>539</v>
      </c>
      <c r="F336" s="8">
        <f t="shared" ca="1" si="26"/>
        <v>3</v>
      </c>
      <c r="G336" s="9">
        <v>44086</v>
      </c>
      <c r="H336" s="64">
        <f t="shared" ca="1" si="27"/>
        <v>45181</v>
      </c>
      <c r="I336" s="8">
        <f t="shared" ca="1" si="25"/>
        <v>3</v>
      </c>
      <c r="J336" s="8">
        <f t="shared" ca="1" si="28"/>
        <v>45</v>
      </c>
      <c r="K336" s="14" t="str">
        <f t="shared" ca="1" si="29"/>
        <v>VENCIDAS</v>
      </c>
      <c r="L336" s="11"/>
      <c r="M336" s="83" t="str">
        <f>+VLOOKUP(B336,[1]ACTIVOS!$C$2:$AF$440,30,0)</f>
        <v>SUBGERENCIA PROYECTOS Y SOSTENIBILIDAD</v>
      </c>
      <c r="N336" s="97" t="str">
        <f>+VLOOKUP(B336,[1]ACTIVOS!$C$2:$AG$440,31,0)</f>
        <v>N-A</v>
      </c>
    </row>
    <row r="337" spans="1:14" ht="38.5" x14ac:dyDescent="0.35">
      <c r="A337" s="33">
        <v>332</v>
      </c>
      <c r="B337" s="62">
        <v>4981163</v>
      </c>
      <c r="C337" s="9">
        <v>44088</v>
      </c>
      <c r="D337" s="65" t="s">
        <v>425</v>
      </c>
      <c r="E337" s="65" t="s">
        <v>538</v>
      </c>
      <c r="F337" s="8">
        <f t="shared" ca="1" si="26"/>
        <v>3</v>
      </c>
      <c r="G337" s="9">
        <v>44088</v>
      </c>
      <c r="H337" s="64">
        <f t="shared" ca="1" si="27"/>
        <v>45183</v>
      </c>
      <c r="I337" s="8">
        <f t="shared" ca="1" si="25"/>
        <v>3</v>
      </c>
      <c r="J337" s="8">
        <f t="shared" ca="1" si="28"/>
        <v>45</v>
      </c>
      <c r="K337" s="14" t="str">
        <f t="shared" ca="1" si="29"/>
        <v>VENCIDAS</v>
      </c>
      <c r="L337" s="11"/>
      <c r="M337" s="83" t="str">
        <f>+VLOOKUP(B337,[1]ACTIVOS!$C$2:$AF$440,30,0)</f>
        <v>SUBGERENCIA PROYECTOS Y SOSTENIBILIDAD</v>
      </c>
      <c r="N337" s="97" t="str">
        <f>+VLOOKUP(B337,[1]ACTIVOS!$C$2:$AG$440,31,0)</f>
        <v>N-A</v>
      </c>
    </row>
    <row r="338" spans="1:14" ht="38.5" x14ac:dyDescent="0.35">
      <c r="A338" s="33">
        <v>333</v>
      </c>
      <c r="B338" s="62">
        <v>620245</v>
      </c>
      <c r="C338" s="9">
        <v>44089</v>
      </c>
      <c r="D338" s="65" t="s">
        <v>426</v>
      </c>
      <c r="E338" s="65" t="s">
        <v>548</v>
      </c>
      <c r="F338" s="8">
        <f t="shared" ca="1" si="26"/>
        <v>3</v>
      </c>
      <c r="G338" s="9">
        <v>44089</v>
      </c>
      <c r="H338" s="64">
        <f t="shared" ca="1" si="27"/>
        <v>45184</v>
      </c>
      <c r="I338" s="8">
        <f t="shared" ca="1" si="25"/>
        <v>3</v>
      </c>
      <c r="J338" s="8">
        <f t="shared" ca="1" si="28"/>
        <v>45</v>
      </c>
      <c r="K338" s="14" t="str">
        <f t="shared" ca="1" si="29"/>
        <v>VENCIDAS</v>
      </c>
      <c r="L338" s="11"/>
      <c r="M338" s="83" t="str">
        <f>+VLOOKUP(B338,[1]ACTIVOS!$C$2:$AF$440,30,0)</f>
        <v xml:space="preserve">SUBGERENCIA ACUEDUCTO Y ALCANTARILLADO </v>
      </c>
      <c r="N338" s="97" t="str">
        <f>+VLOOKUP(B338,[1]ACTIVOS!$C$2:$AG$440,31,0)</f>
        <v>DIRECCION DE OPERACIONES</v>
      </c>
    </row>
    <row r="339" spans="1:14" ht="51" x14ac:dyDescent="0.35">
      <c r="A339" s="33">
        <v>334</v>
      </c>
      <c r="B339" s="62">
        <v>1082861895</v>
      </c>
      <c r="C339" s="9">
        <v>44089</v>
      </c>
      <c r="D339" s="65" t="s">
        <v>427</v>
      </c>
      <c r="E339" s="65" t="s">
        <v>539</v>
      </c>
      <c r="F339" s="8">
        <f t="shared" ca="1" si="26"/>
        <v>3</v>
      </c>
      <c r="G339" s="9">
        <v>44089</v>
      </c>
      <c r="H339" s="64">
        <f t="shared" ca="1" si="27"/>
        <v>45184</v>
      </c>
      <c r="I339" s="8">
        <f t="shared" ca="1" si="25"/>
        <v>3</v>
      </c>
      <c r="J339" s="8">
        <f t="shared" ca="1" si="28"/>
        <v>45</v>
      </c>
      <c r="K339" s="14" t="str">
        <f t="shared" ca="1" si="29"/>
        <v>VENCIDAS</v>
      </c>
      <c r="L339" s="11"/>
      <c r="M339" s="83" t="str">
        <f>+VLOOKUP(B339,[1]ACTIVOS!$C$2:$AF$440,30,0)</f>
        <v>OFICINA DE ASUNTOS JURIDICOS Y CONTRATACION</v>
      </c>
      <c r="N339" s="97" t="str">
        <f>+VLOOKUP(B339,[1]ACTIVOS!$C$2:$AG$440,31,0)</f>
        <v>N-A</v>
      </c>
    </row>
    <row r="340" spans="1:14" ht="26" x14ac:dyDescent="0.35">
      <c r="A340" s="33">
        <v>335</v>
      </c>
      <c r="B340" s="62">
        <v>1084739046</v>
      </c>
      <c r="C340" s="9">
        <v>44089</v>
      </c>
      <c r="D340" s="65" t="s">
        <v>428</v>
      </c>
      <c r="E340" s="65" t="s">
        <v>539</v>
      </c>
      <c r="F340" s="8">
        <f t="shared" ca="1" si="26"/>
        <v>3</v>
      </c>
      <c r="G340" s="9">
        <v>44089</v>
      </c>
      <c r="H340" s="64">
        <f t="shared" ca="1" si="27"/>
        <v>45184</v>
      </c>
      <c r="I340" s="8">
        <f t="shared" ca="1" si="25"/>
        <v>3</v>
      </c>
      <c r="J340" s="8">
        <f t="shared" ca="1" si="28"/>
        <v>45</v>
      </c>
      <c r="K340" s="14" t="str">
        <f t="shared" ca="1" si="29"/>
        <v>VENCIDAS</v>
      </c>
      <c r="L340" s="11"/>
      <c r="M340" s="83" t="str">
        <f>+VLOOKUP(B340,[1]ACTIVOS!$C$2:$AF$440,30,0)</f>
        <v>SUBGERENCIA CORPORATIVA</v>
      </c>
      <c r="N340" s="97" t="str">
        <f>+VLOOKUP(B340,[1]ACTIVOS!$C$2:$AG$440,31,0)</f>
        <v>N-A</v>
      </c>
    </row>
    <row r="341" spans="1:14" ht="26" x14ac:dyDescent="0.35">
      <c r="A341" s="33">
        <v>336</v>
      </c>
      <c r="B341" s="62">
        <v>1335281755</v>
      </c>
      <c r="C341" s="9">
        <v>44089</v>
      </c>
      <c r="D341" s="65" t="s">
        <v>429</v>
      </c>
      <c r="E341" s="65" t="s">
        <v>539</v>
      </c>
      <c r="F341" s="8">
        <f t="shared" ca="1" si="26"/>
        <v>3</v>
      </c>
      <c r="G341" s="9">
        <v>44089</v>
      </c>
      <c r="H341" s="64">
        <f t="shared" ca="1" si="27"/>
        <v>45184</v>
      </c>
      <c r="I341" s="8">
        <f t="shared" ca="1" si="25"/>
        <v>3</v>
      </c>
      <c r="J341" s="8">
        <f t="shared" ca="1" si="28"/>
        <v>45</v>
      </c>
      <c r="K341" s="14" t="str">
        <f t="shared" ca="1" si="29"/>
        <v>VENCIDAS</v>
      </c>
      <c r="L341" s="11"/>
      <c r="M341" s="83" t="str">
        <f>+VLOOKUP(B341,[1]ACTIVOS!$C$2:$AF$440,30,0)</f>
        <v>OFICINA  ASESORA COMUNICACIONES</v>
      </c>
      <c r="N341" s="97" t="str">
        <f>+VLOOKUP(B341,[1]ACTIVOS!$C$2:$AG$440,31,0)</f>
        <v>N-A</v>
      </c>
    </row>
    <row r="342" spans="1:14" ht="38.5" x14ac:dyDescent="0.35">
      <c r="A342" s="33">
        <v>337</v>
      </c>
      <c r="B342" s="62">
        <v>1082917319</v>
      </c>
      <c r="C342" s="9">
        <v>44089</v>
      </c>
      <c r="D342" s="65" t="s">
        <v>430</v>
      </c>
      <c r="E342" s="65" t="s">
        <v>539</v>
      </c>
      <c r="F342" s="8">
        <f t="shared" ca="1" si="26"/>
        <v>3</v>
      </c>
      <c r="G342" s="9">
        <v>44089</v>
      </c>
      <c r="H342" s="64">
        <f t="shared" ca="1" si="27"/>
        <v>45184</v>
      </c>
      <c r="I342" s="8">
        <f t="shared" ca="1" si="25"/>
        <v>3</v>
      </c>
      <c r="J342" s="8">
        <f t="shared" ca="1" si="28"/>
        <v>45</v>
      </c>
      <c r="K342" s="14" t="str">
        <f t="shared" ca="1" si="29"/>
        <v>VENCIDAS</v>
      </c>
      <c r="L342" s="11"/>
      <c r="M342" s="83" t="str">
        <f>+VLOOKUP(B342,[1]ACTIVOS!$C$2:$AF$440,30,0)</f>
        <v>SUBGERENCIA ACUEDUCTO Y ALCANTARILLADO</v>
      </c>
      <c r="N342" s="97" t="str">
        <f>+VLOOKUP(B342,[1]ACTIVOS!$C$2:$AG$440,31,0)</f>
        <v>N-A</v>
      </c>
    </row>
    <row r="343" spans="1:14" ht="26" x14ac:dyDescent="0.35">
      <c r="A343" s="33">
        <v>338</v>
      </c>
      <c r="B343" s="62">
        <v>1082954064</v>
      </c>
      <c r="C343" s="9">
        <v>44089</v>
      </c>
      <c r="D343" s="65" t="s">
        <v>431</v>
      </c>
      <c r="E343" s="65" t="s">
        <v>43</v>
      </c>
      <c r="F343" s="8">
        <f t="shared" ca="1" si="26"/>
        <v>3</v>
      </c>
      <c r="G343" s="9">
        <v>44089</v>
      </c>
      <c r="H343" s="64">
        <f t="shared" ca="1" si="27"/>
        <v>45184</v>
      </c>
      <c r="I343" s="8">
        <f t="shared" ref="I343:I406" ca="1" si="30">DATEDIF(G343,TODAY(),"Y")</f>
        <v>3</v>
      </c>
      <c r="J343" s="8">
        <f t="shared" ca="1" si="28"/>
        <v>45</v>
      </c>
      <c r="K343" s="14" t="str">
        <f t="shared" ca="1" si="29"/>
        <v>VENCIDAS</v>
      </c>
      <c r="L343" s="11"/>
      <c r="M343" s="83" t="str">
        <f>+VLOOKUP(B343,[1]ACTIVOS!$C$2:$AF$440,30,0)</f>
        <v>OFICINA  ASESORA COMUNICACIONES</v>
      </c>
      <c r="N343" s="97" t="str">
        <f>+VLOOKUP(B343,[1]ACTIVOS!$C$2:$AG$440,31,0)</f>
        <v>N-A</v>
      </c>
    </row>
    <row r="344" spans="1:14" ht="63.5" x14ac:dyDescent="0.35">
      <c r="A344" s="33">
        <v>339</v>
      </c>
      <c r="B344" s="62">
        <v>1081808863</v>
      </c>
      <c r="C344" s="9">
        <v>44105</v>
      </c>
      <c r="D344" s="65" t="s">
        <v>432</v>
      </c>
      <c r="E344" s="65" t="s">
        <v>539</v>
      </c>
      <c r="F344" s="8">
        <f t="shared" ca="1" si="26"/>
        <v>3</v>
      </c>
      <c r="G344" s="9">
        <v>44105</v>
      </c>
      <c r="H344" s="64">
        <f t="shared" ca="1" si="27"/>
        <v>45200</v>
      </c>
      <c r="I344" s="8">
        <f t="shared" ca="1" si="30"/>
        <v>3</v>
      </c>
      <c r="J344" s="8">
        <f t="shared" ca="1" si="28"/>
        <v>45</v>
      </c>
      <c r="K344" s="14" t="str">
        <f t="shared" ca="1" si="29"/>
        <v>VENCIDAS</v>
      </c>
      <c r="L344" s="11"/>
      <c r="M344" s="83" t="str">
        <f>+VLOOKUP(B344,[1]ACTIVOS!$C$2:$AF$440,30,0)</f>
        <v>SUBGERENCIA GESTION COMERCIAL Y SERVICIO AL CIUDADANO</v>
      </c>
      <c r="N344" s="97" t="str">
        <f>+VLOOKUP(B344,[1]ACTIVOS!$C$2:$AG$440,31,0)</f>
        <v>N-A</v>
      </c>
    </row>
    <row r="345" spans="1:14" ht="51" x14ac:dyDescent="0.35">
      <c r="A345" s="33">
        <v>340</v>
      </c>
      <c r="B345" s="62">
        <v>1082895413</v>
      </c>
      <c r="C345" s="9">
        <v>44105</v>
      </c>
      <c r="D345" s="65" t="s">
        <v>433</v>
      </c>
      <c r="E345" s="65" t="s">
        <v>539</v>
      </c>
      <c r="F345" s="8">
        <f t="shared" ca="1" si="26"/>
        <v>3</v>
      </c>
      <c r="G345" s="9">
        <v>44105</v>
      </c>
      <c r="H345" s="64">
        <f t="shared" ca="1" si="27"/>
        <v>45200</v>
      </c>
      <c r="I345" s="8">
        <f t="shared" ca="1" si="30"/>
        <v>3</v>
      </c>
      <c r="J345" s="8">
        <f t="shared" ca="1" si="28"/>
        <v>45</v>
      </c>
      <c r="K345" s="14" t="str">
        <f t="shared" ca="1" si="29"/>
        <v>VENCIDAS</v>
      </c>
      <c r="L345" s="11"/>
      <c r="M345" s="83" t="str">
        <f>+VLOOKUP(B345,[1]ACTIVOS!$C$2:$AF$440,30,0)</f>
        <v>OFICINA DE ASUNTOS JURIDICOS Y CONTRATACION</v>
      </c>
      <c r="N345" s="97" t="str">
        <f>+VLOOKUP(B345,[1]ACTIVOS!$C$2:$AG$440,31,0)</f>
        <v>N-A</v>
      </c>
    </row>
    <row r="346" spans="1:14" ht="38.5" x14ac:dyDescent="0.35">
      <c r="A346" s="33">
        <v>341</v>
      </c>
      <c r="B346" s="62">
        <v>12550009</v>
      </c>
      <c r="C346" s="9">
        <v>44105</v>
      </c>
      <c r="D346" s="65" t="s">
        <v>434</v>
      </c>
      <c r="E346" s="65" t="s">
        <v>593</v>
      </c>
      <c r="F346" s="8">
        <f t="shared" ca="1" si="26"/>
        <v>3</v>
      </c>
      <c r="G346" s="9">
        <v>44105</v>
      </c>
      <c r="H346" s="64">
        <f t="shared" ca="1" si="27"/>
        <v>45200</v>
      </c>
      <c r="I346" s="8">
        <f t="shared" ca="1" si="30"/>
        <v>3</v>
      </c>
      <c r="J346" s="8">
        <f t="shared" ca="1" si="28"/>
        <v>45</v>
      </c>
      <c r="K346" s="14" t="str">
        <f t="shared" ca="1" si="29"/>
        <v>VENCIDAS</v>
      </c>
      <c r="L346" s="11"/>
      <c r="M346" s="83" t="str">
        <f>+VLOOKUP(B346,[1]ACTIVOS!$C$2:$AF$440,30,0)</f>
        <v>SUBGERENCIA ACUEDUCTO Y ALCANTARILLADO</v>
      </c>
      <c r="N346" s="97" t="str">
        <f>+VLOOKUP(B346,[1]ACTIVOS!$C$2:$AG$440,31,0)</f>
        <v>DIRECCION DE OPERACIONES</v>
      </c>
    </row>
    <row r="347" spans="1:14" ht="63.5" x14ac:dyDescent="0.35">
      <c r="A347" s="33">
        <v>342</v>
      </c>
      <c r="B347" s="62">
        <v>85155448</v>
      </c>
      <c r="C347" s="9">
        <v>44105</v>
      </c>
      <c r="D347" s="65" t="s">
        <v>435</v>
      </c>
      <c r="E347" s="65" t="s">
        <v>539</v>
      </c>
      <c r="F347" s="8">
        <f t="shared" ca="1" si="26"/>
        <v>3</v>
      </c>
      <c r="G347" s="9">
        <v>44105</v>
      </c>
      <c r="H347" s="64">
        <f t="shared" ca="1" si="27"/>
        <v>45200</v>
      </c>
      <c r="I347" s="8">
        <f t="shared" ca="1" si="30"/>
        <v>3</v>
      </c>
      <c r="J347" s="8">
        <f t="shared" ca="1" si="28"/>
        <v>45</v>
      </c>
      <c r="K347" s="14" t="str">
        <f t="shared" ca="1" si="29"/>
        <v>VENCIDAS</v>
      </c>
      <c r="L347" s="11"/>
      <c r="M347" s="83" t="str">
        <f>+VLOOKUP(B347,[1]ACTIVOS!$C$2:$AF$440,30,0)</f>
        <v>SUBGERENCIA GESTION COMERCIAL Y SERVICIO AL CIUDADANO</v>
      </c>
      <c r="N347" s="97" t="str">
        <f>+VLOOKUP(B347,[1]ACTIVOS!$C$2:$AG$440,31,0)</f>
        <v>N-A</v>
      </c>
    </row>
    <row r="348" spans="1:14" ht="38.5" x14ac:dyDescent="0.35">
      <c r="A348" s="33">
        <v>343</v>
      </c>
      <c r="B348" s="62">
        <v>12636482</v>
      </c>
      <c r="C348" s="9">
        <v>44105</v>
      </c>
      <c r="D348" s="65" t="s">
        <v>436</v>
      </c>
      <c r="E348" s="65" t="s">
        <v>67</v>
      </c>
      <c r="F348" s="8">
        <f t="shared" ca="1" si="26"/>
        <v>3</v>
      </c>
      <c r="G348" s="9">
        <v>44105</v>
      </c>
      <c r="H348" s="64">
        <f t="shared" ca="1" si="27"/>
        <v>45200</v>
      </c>
      <c r="I348" s="8">
        <f t="shared" ca="1" si="30"/>
        <v>3</v>
      </c>
      <c r="J348" s="8">
        <f t="shared" ca="1" si="28"/>
        <v>45</v>
      </c>
      <c r="K348" s="14" t="str">
        <f t="shared" ca="1" si="29"/>
        <v>VENCIDAS</v>
      </c>
      <c r="L348" s="11"/>
      <c r="M348" s="83" t="str">
        <f>+VLOOKUP(B348,[1]ACTIVOS!$C$2:$AF$440,30,0)</f>
        <v>SUBGERENCIA OPERACIÓN DE OTROS SERVICIOS</v>
      </c>
      <c r="N348" s="97" t="str">
        <f>+VLOOKUP(B348,[1]ACTIVOS!$C$2:$AG$440,31,0)</f>
        <v>DIRECCION DE ASEO Y APROVECHAMIENTO</v>
      </c>
    </row>
    <row r="349" spans="1:14" ht="38.5" x14ac:dyDescent="0.35">
      <c r="A349" s="33">
        <v>344</v>
      </c>
      <c r="B349" s="62">
        <v>1082241048</v>
      </c>
      <c r="C349" s="9">
        <v>44105</v>
      </c>
      <c r="D349" s="65" t="s">
        <v>437</v>
      </c>
      <c r="E349" s="65" t="s">
        <v>556</v>
      </c>
      <c r="F349" s="8">
        <f t="shared" ca="1" si="26"/>
        <v>3</v>
      </c>
      <c r="G349" s="9">
        <v>44105</v>
      </c>
      <c r="H349" s="64">
        <f t="shared" ca="1" si="27"/>
        <v>45200</v>
      </c>
      <c r="I349" s="8">
        <f t="shared" ca="1" si="30"/>
        <v>3</v>
      </c>
      <c r="J349" s="8">
        <f t="shared" ca="1" si="28"/>
        <v>45</v>
      </c>
      <c r="K349" s="14" t="str">
        <f t="shared" ca="1" si="29"/>
        <v>VENCIDAS</v>
      </c>
      <c r="L349" s="11"/>
      <c r="M349" s="83" t="str">
        <f>+VLOOKUP(B349,[1]ACTIVOS!$C$2:$AF$440,30,0)</f>
        <v>SUBGERENCIA ACUEDUCTO Y ALCANTARILLADO</v>
      </c>
      <c r="N349" s="97" t="str">
        <f>+VLOOKUP(B349,[1]ACTIVOS!$C$2:$AG$440,31,0)</f>
        <v>N-A</v>
      </c>
    </row>
    <row r="350" spans="1:14" ht="38.5" x14ac:dyDescent="0.35">
      <c r="A350" s="33">
        <v>345</v>
      </c>
      <c r="B350" s="62">
        <v>12625597</v>
      </c>
      <c r="C350" s="9">
        <v>44105</v>
      </c>
      <c r="D350" s="65" t="s">
        <v>438</v>
      </c>
      <c r="E350" s="65" t="s">
        <v>67</v>
      </c>
      <c r="F350" s="8">
        <f t="shared" ca="1" si="26"/>
        <v>3</v>
      </c>
      <c r="G350" s="9">
        <v>44105</v>
      </c>
      <c r="H350" s="64">
        <f t="shared" ca="1" si="27"/>
        <v>45200</v>
      </c>
      <c r="I350" s="8">
        <f t="shared" ca="1" si="30"/>
        <v>3</v>
      </c>
      <c r="J350" s="8">
        <f t="shared" ca="1" si="28"/>
        <v>45</v>
      </c>
      <c r="K350" s="14" t="str">
        <f t="shared" ca="1" si="29"/>
        <v>VENCIDAS</v>
      </c>
      <c r="L350" s="11"/>
      <c r="M350" s="83" t="str">
        <f>+VLOOKUP(B350,[1]ACTIVOS!$C$2:$AF$440,30,0)</f>
        <v>SUBGERENCIA OPERACIÓN DE OTROS SERVICIOS</v>
      </c>
      <c r="N350" s="97" t="str">
        <f>+VLOOKUP(B350,[1]ACTIVOS!$C$2:$AG$440,31,0)</f>
        <v>DIRECCION DE ASEO Y APROVECHAMIENTO</v>
      </c>
    </row>
    <row r="351" spans="1:14" ht="26" x14ac:dyDescent="0.35">
      <c r="A351" s="33">
        <v>346</v>
      </c>
      <c r="B351" s="62">
        <v>1082840100</v>
      </c>
      <c r="C351" s="9">
        <v>44105</v>
      </c>
      <c r="D351" s="65" t="s">
        <v>439</v>
      </c>
      <c r="E351" s="65" t="s">
        <v>535</v>
      </c>
      <c r="F351" s="8">
        <f t="shared" ca="1" si="26"/>
        <v>3</v>
      </c>
      <c r="G351" s="9">
        <v>44105</v>
      </c>
      <c r="H351" s="64">
        <f t="shared" ca="1" si="27"/>
        <v>45200</v>
      </c>
      <c r="I351" s="8">
        <f t="shared" ca="1" si="30"/>
        <v>3</v>
      </c>
      <c r="J351" s="8">
        <f t="shared" ca="1" si="28"/>
        <v>45</v>
      </c>
      <c r="K351" s="14" t="str">
        <f t="shared" ca="1" si="29"/>
        <v>VENCIDAS</v>
      </c>
      <c r="L351" s="11"/>
      <c r="M351" s="83" t="str">
        <f>+VLOOKUP(B351,[1]ACTIVOS!$C$2:$AF$440,30,0)</f>
        <v>SUBGERENCIA CORPORATIVA</v>
      </c>
      <c r="N351" s="97" t="str">
        <f>+VLOOKUP(B351,[1]ACTIVOS!$C$2:$AG$440,31,0)</f>
        <v>N-A</v>
      </c>
    </row>
    <row r="352" spans="1:14" ht="26" x14ac:dyDescent="0.35">
      <c r="A352" s="33">
        <v>347</v>
      </c>
      <c r="B352" s="62">
        <v>1085226903</v>
      </c>
      <c r="C352" s="9">
        <v>44105</v>
      </c>
      <c r="D352" s="65" t="s">
        <v>440</v>
      </c>
      <c r="E352" s="65" t="s">
        <v>539</v>
      </c>
      <c r="F352" s="8">
        <f t="shared" ca="1" si="26"/>
        <v>3</v>
      </c>
      <c r="G352" s="9">
        <v>44105</v>
      </c>
      <c r="H352" s="64">
        <f t="shared" ca="1" si="27"/>
        <v>45200</v>
      </c>
      <c r="I352" s="8">
        <f t="shared" ca="1" si="30"/>
        <v>3</v>
      </c>
      <c r="J352" s="8">
        <f t="shared" ca="1" si="28"/>
        <v>45</v>
      </c>
      <c r="K352" s="14" t="str">
        <f t="shared" ca="1" si="29"/>
        <v>VENCIDAS</v>
      </c>
      <c r="L352" s="11"/>
      <c r="M352" s="83" t="str">
        <f>+VLOOKUP(B352,[1]ACTIVOS!$C$2:$AF$440,30,0)</f>
        <v>SECRETARIA GENERAL</v>
      </c>
      <c r="N352" s="97" t="str">
        <f>+VLOOKUP(B352,[1]ACTIVOS!$C$2:$AG$440,31,0)</f>
        <v>N-A</v>
      </c>
    </row>
    <row r="353" spans="1:14" ht="26" x14ac:dyDescent="0.35">
      <c r="A353" s="33">
        <v>348</v>
      </c>
      <c r="B353" s="62">
        <v>1082985190</v>
      </c>
      <c r="C353" s="9">
        <v>44112</v>
      </c>
      <c r="D353" s="65" t="s">
        <v>441</v>
      </c>
      <c r="E353" s="65" t="s">
        <v>539</v>
      </c>
      <c r="F353" s="8">
        <f t="shared" ca="1" si="26"/>
        <v>3</v>
      </c>
      <c r="G353" s="9">
        <v>44112</v>
      </c>
      <c r="H353" s="64">
        <f t="shared" ca="1" si="27"/>
        <v>45207</v>
      </c>
      <c r="I353" s="8">
        <f t="shared" ca="1" si="30"/>
        <v>3</v>
      </c>
      <c r="J353" s="8">
        <f t="shared" ca="1" si="28"/>
        <v>45</v>
      </c>
      <c r="K353" s="14" t="str">
        <f t="shared" ca="1" si="29"/>
        <v>VENCIDAS</v>
      </c>
      <c r="L353" s="11"/>
      <c r="M353" s="83" t="str">
        <f>+VLOOKUP(B353,[1]ACTIVOS!$C$2:$AF$440,30,0)</f>
        <v>OFICINA  ASESORA COMUNICACIONES</v>
      </c>
      <c r="N353" s="97" t="str">
        <f>+VLOOKUP(B353,[1]ACTIVOS!$C$2:$AG$440,31,0)</f>
        <v>N-A</v>
      </c>
    </row>
    <row r="354" spans="1:14" ht="26" x14ac:dyDescent="0.35">
      <c r="A354" s="33">
        <v>349</v>
      </c>
      <c r="B354" s="62">
        <v>1081829892</v>
      </c>
      <c r="C354" s="9">
        <v>44119</v>
      </c>
      <c r="D354" s="65" t="s">
        <v>442</v>
      </c>
      <c r="E354" s="65" t="s">
        <v>43</v>
      </c>
      <c r="F354" s="8">
        <f t="shared" ca="1" si="26"/>
        <v>3</v>
      </c>
      <c r="G354" s="9">
        <v>44119</v>
      </c>
      <c r="H354" s="64">
        <f t="shared" ca="1" si="27"/>
        <v>45214</v>
      </c>
      <c r="I354" s="8">
        <f t="shared" ca="1" si="30"/>
        <v>3</v>
      </c>
      <c r="J354" s="8">
        <f t="shared" ca="1" si="28"/>
        <v>45</v>
      </c>
      <c r="K354" s="14" t="str">
        <f t="shared" ca="1" si="29"/>
        <v>VENCIDAS</v>
      </c>
      <c r="L354" s="11"/>
      <c r="M354" s="83" t="str">
        <f>+VLOOKUP(B354,[1]ACTIVOS!$C$2:$AF$440,30,0)</f>
        <v>SUBGERENCIA CORPORATIVA</v>
      </c>
      <c r="N354" s="97" t="str">
        <f>+VLOOKUP(B354,[1]ACTIVOS!$C$2:$AG$440,31,0)</f>
        <v>DIRECCION DE CAPITAL HUMANO</v>
      </c>
    </row>
    <row r="355" spans="1:14" ht="38.5" x14ac:dyDescent="0.35">
      <c r="A355" s="33">
        <v>350</v>
      </c>
      <c r="B355" s="62">
        <v>12560477</v>
      </c>
      <c r="C355" s="9">
        <v>44119</v>
      </c>
      <c r="D355" s="65" t="s">
        <v>443</v>
      </c>
      <c r="E355" s="65" t="s">
        <v>535</v>
      </c>
      <c r="F355" s="8">
        <f t="shared" ca="1" si="26"/>
        <v>3</v>
      </c>
      <c r="G355" s="9">
        <v>44119</v>
      </c>
      <c r="H355" s="64">
        <f t="shared" ca="1" si="27"/>
        <v>45214</v>
      </c>
      <c r="I355" s="8">
        <f t="shared" ca="1" si="30"/>
        <v>3</v>
      </c>
      <c r="J355" s="8">
        <f t="shared" ca="1" si="28"/>
        <v>45</v>
      </c>
      <c r="K355" s="14" t="str">
        <f t="shared" ca="1" si="29"/>
        <v>VENCIDAS</v>
      </c>
      <c r="L355" s="11"/>
      <c r="M355" s="83" t="str">
        <f>+VLOOKUP(B355,[1]ACTIVOS!$C$2:$AF$440,30,0)</f>
        <v>SUBGERENCIA OPERACIÓN DE OTROS SERVICIOS</v>
      </c>
      <c r="N355" s="97" t="str">
        <f>+VLOOKUP(B355,[1]ACTIVOS!$C$2:$AG$440,31,0)</f>
        <v>DIRECCION DE ASEO Y APROVECHAMIENTO</v>
      </c>
    </row>
    <row r="356" spans="1:14" ht="63.5" x14ac:dyDescent="0.35">
      <c r="A356" s="33">
        <v>351</v>
      </c>
      <c r="B356" s="62">
        <v>1083010756</v>
      </c>
      <c r="C356" s="9">
        <v>44119</v>
      </c>
      <c r="D356" s="65" t="s">
        <v>444</v>
      </c>
      <c r="E356" s="65" t="s">
        <v>43</v>
      </c>
      <c r="F356" s="8">
        <f t="shared" ca="1" si="26"/>
        <v>3</v>
      </c>
      <c r="G356" s="9">
        <v>44119</v>
      </c>
      <c r="H356" s="64">
        <f t="shared" ca="1" si="27"/>
        <v>45214</v>
      </c>
      <c r="I356" s="8">
        <f t="shared" ca="1" si="30"/>
        <v>3</v>
      </c>
      <c r="J356" s="8">
        <f t="shared" ca="1" si="28"/>
        <v>45</v>
      </c>
      <c r="K356" s="14" t="str">
        <f t="shared" ca="1" si="29"/>
        <v>VENCIDAS</v>
      </c>
      <c r="L356" s="11"/>
      <c r="M356" s="83" t="str">
        <f>+VLOOKUP(B356,[1]ACTIVOS!$C$2:$AF$440,30,0)</f>
        <v>SUBGERENCIA GESTION COMERCIAL Y SERVICIO AL CIUDADANO</v>
      </c>
      <c r="N356" s="97" t="str">
        <f>+VLOOKUP(B356,[1]ACTIVOS!$C$2:$AG$440,31,0)</f>
        <v>N-A</v>
      </c>
    </row>
    <row r="357" spans="1:14" ht="26" x14ac:dyDescent="0.35">
      <c r="A357" s="33">
        <v>352</v>
      </c>
      <c r="B357" s="62">
        <v>1082999142</v>
      </c>
      <c r="C357" s="9">
        <v>44119</v>
      </c>
      <c r="D357" s="65" t="s">
        <v>445</v>
      </c>
      <c r="E357" s="65" t="s">
        <v>43</v>
      </c>
      <c r="F357" s="8">
        <f t="shared" ca="1" si="26"/>
        <v>3</v>
      </c>
      <c r="G357" s="9">
        <v>44119</v>
      </c>
      <c r="H357" s="64">
        <f t="shared" ca="1" si="27"/>
        <v>45214</v>
      </c>
      <c r="I357" s="8">
        <f t="shared" ca="1" si="30"/>
        <v>3</v>
      </c>
      <c r="J357" s="8">
        <f t="shared" ca="1" si="28"/>
        <v>45</v>
      </c>
      <c r="K357" s="14" t="str">
        <f t="shared" ca="1" si="29"/>
        <v>VENCIDAS</v>
      </c>
      <c r="L357" s="11"/>
      <c r="M357" s="83" t="str">
        <f>+VLOOKUP(B357,[1]ACTIVOS!$C$2:$AF$440,30,0)</f>
        <v>SUBGERENCIA CORPORATIVA</v>
      </c>
      <c r="N357" s="97" t="str">
        <f>+VLOOKUP(B357,[1]ACTIVOS!$C$2:$AG$440,31,0)</f>
        <v>DIRECCION DE CAPITAL HUMANO</v>
      </c>
    </row>
    <row r="358" spans="1:14" ht="63.5" x14ac:dyDescent="0.35">
      <c r="A358" s="33">
        <v>353</v>
      </c>
      <c r="B358" s="62">
        <v>1083028038</v>
      </c>
      <c r="C358" s="9">
        <v>44119</v>
      </c>
      <c r="D358" s="65" t="s">
        <v>446</v>
      </c>
      <c r="E358" s="65" t="s">
        <v>539</v>
      </c>
      <c r="F358" s="8">
        <f t="shared" ca="1" si="26"/>
        <v>3</v>
      </c>
      <c r="G358" s="9">
        <v>44119</v>
      </c>
      <c r="H358" s="64">
        <f t="shared" ca="1" si="27"/>
        <v>45214</v>
      </c>
      <c r="I358" s="8">
        <f t="shared" ca="1" si="30"/>
        <v>3</v>
      </c>
      <c r="J358" s="8">
        <f t="shared" ca="1" si="28"/>
        <v>45</v>
      </c>
      <c r="K358" s="14" t="str">
        <f t="shared" ca="1" si="29"/>
        <v>VENCIDAS</v>
      </c>
      <c r="L358" s="11"/>
      <c r="M358" s="83" t="str">
        <f>+VLOOKUP(B358,[1]ACTIVOS!$C$2:$AF$440,30,0)</f>
        <v>SUBGERENCIA GESTION COMERCIAL Y SERVICIO AL CIUDADANO</v>
      </c>
      <c r="N358" s="97" t="str">
        <f>+VLOOKUP(B358,[1]ACTIVOS!$C$2:$AG$440,31,0)</f>
        <v>N-A</v>
      </c>
    </row>
    <row r="359" spans="1:14" ht="38.5" x14ac:dyDescent="0.35">
      <c r="A359" s="33">
        <v>354</v>
      </c>
      <c r="B359" s="62">
        <v>84453105</v>
      </c>
      <c r="C359" s="9">
        <v>44119</v>
      </c>
      <c r="D359" s="65" t="s">
        <v>447</v>
      </c>
      <c r="E359" s="65" t="s">
        <v>536</v>
      </c>
      <c r="F359" s="8">
        <f t="shared" ca="1" si="26"/>
        <v>3</v>
      </c>
      <c r="G359" s="9">
        <v>44119</v>
      </c>
      <c r="H359" s="64">
        <f t="shared" ca="1" si="27"/>
        <v>45214</v>
      </c>
      <c r="I359" s="8">
        <f t="shared" ca="1" si="30"/>
        <v>3</v>
      </c>
      <c r="J359" s="8">
        <f t="shared" ca="1" si="28"/>
        <v>45</v>
      </c>
      <c r="K359" s="14" t="str">
        <f t="shared" ca="1" si="29"/>
        <v>VENCIDAS</v>
      </c>
      <c r="L359" s="11"/>
      <c r="M359" s="83" t="str">
        <f>+VLOOKUP(B359,[1]ACTIVOS!$C$2:$AF$440,30,0)</f>
        <v xml:space="preserve">SUBGERENCIA ACUEDUCTO Y ALCANTARILLADO </v>
      </c>
      <c r="N359" s="97" t="str">
        <f>+VLOOKUP(B359,[1]ACTIVOS!$C$2:$AG$440,31,0)</f>
        <v>DIRECCION DE OPERACIONES</v>
      </c>
    </row>
    <row r="360" spans="1:14" ht="63.5" x14ac:dyDescent="0.35">
      <c r="A360" s="33">
        <v>355</v>
      </c>
      <c r="B360" s="62">
        <v>1082883568</v>
      </c>
      <c r="C360" s="9">
        <v>44119</v>
      </c>
      <c r="D360" s="65" t="s">
        <v>448</v>
      </c>
      <c r="E360" s="65" t="s">
        <v>43</v>
      </c>
      <c r="F360" s="8">
        <f t="shared" ca="1" si="26"/>
        <v>3</v>
      </c>
      <c r="G360" s="9">
        <v>44119</v>
      </c>
      <c r="H360" s="64">
        <f t="shared" ca="1" si="27"/>
        <v>45214</v>
      </c>
      <c r="I360" s="8">
        <f t="shared" ca="1" si="30"/>
        <v>3</v>
      </c>
      <c r="J360" s="8">
        <f t="shared" ca="1" si="28"/>
        <v>45</v>
      </c>
      <c r="K360" s="14" t="str">
        <f t="shared" ca="1" si="29"/>
        <v>VENCIDAS</v>
      </c>
      <c r="L360" s="11"/>
      <c r="M360" s="83" t="str">
        <f>+VLOOKUP(B360,[1]ACTIVOS!$C$2:$AF$440,30,0)</f>
        <v>SUBGERENCIA GESTION COMERCIAL Y SERVICIO AL CIUDADANO</v>
      </c>
      <c r="N360" s="97" t="str">
        <f>+VLOOKUP(B360,[1]ACTIVOS!$C$2:$AG$440,31,0)</f>
        <v>N-A</v>
      </c>
    </row>
    <row r="361" spans="1:14" ht="63.5" x14ac:dyDescent="0.35">
      <c r="A361" s="33">
        <v>356</v>
      </c>
      <c r="B361" s="62">
        <v>1216974827</v>
      </c>
      <c r="C361" s="9">
        <v>44123</v>
      </c>
      <c r="D361" s="65" t="s">
        <v>449</v>
      </c>
      <c r="E361" s="65" t="s">
        <v>539</v>
      </c>
      <c r="F361" s="8">
        <f t="shared" ca="1" si="26"/>
        <v>3</v>
      </c>
      <c r="G361" s="9">
        <v>44123</v>
      </c>
      <c r="H361" s="64">
        <f t="shared" ca="1" si="27"/>
        <v>45218</v>
      </c>
      <c r="I361" s="8">
        <f t="shared" ca="1" si="30"/>
        <v>3</v>
      </c>
      <c r="J361" s="8">
        <f t="shared" ca="1" si="28"/>
        <v>45</v>
      </c>
      <c r="K361" s="14" t="str">
        <f t="shared" ca="1" si="29"/>
        <v>VENCIDAS</v>
      </c>
      <c r="L361" s="11"/>
      <c r="M361" s="83" t="str">
        <f>+VLOOKUP(B361,[1]ACTIVOS!$C$2:$AF$440,30,0)</f>
        <v>SUBGERENCIA GESTION COMERCIAL Y SERVICIO AL CIUDADANO</v>
      </c>
      <c r="N361" s="97" t="str">
        <f>+VLOOKUP(B361,[1]ACTIVOS!$C$2:$AG$440,31,0)</f>
        <v>N-A</v>
      </c>
    </row>
    <row r="362" spans="1:14" ht="26" x14ac:dyDescent="0.35">
      <c r="A362" s="33">
        <v>357</v>
      </c>
      <c r="B362" s="62">
        <v>1082894587</v>
      </c>
      <c r="C362" s="9">
        <v>44123</v>
      </c>
      <c r="D362" s="65" t="s">
        <v>450</v>
      </c>
      <c r="E362" s="65" t="s">
        <v>535</v>
      </c>
      <c r="F362" s="8">
        <f t="shared" ca="1" si="26"/>
        <v>3</v>
      </c>
      <c r="G362" s="9">
        <v>44123</v>
      </c>
      <c r="H362" s="64">
        <f t="shared" ca="1" si="27"/>
        <v>45218</v>
      </c>
      <c r="I362" s="8">
        <f t="shared" ca="1" si="30"/>
        <v>3</v>
      </c>
      <c r="J362" s="8">
        <f t="shared" ca="1" si="28"/>
        <v>45</v>
      </c>
      <c r="K362" s="14" t="str">
        <f t="shared" ca="1" si="29"/>
        <v>VENCIDAS</v>
      </c>
      <c r="L362" s="11"/>
      <c r="M362" s="83" t="str">
        <f>+VLOOKUP(B362,[1]ACTIVOS!$C$2:$AF$440,30,0)</f>
        <v>SUBGERENCIA CORPORATIVA</v>
      </c>
      <c r="N362" s="97" t="str">
        <f>+VLOOKUP(B362,[1]ACTIVOS!$C$2:$AG$440,31,0)</f>
        <v>N-A</v>
      </c>
    </row>
    <row r="363" spans="1:14" ht="38.5" x14ac:dyDescent="0.35">
      <c r="A363" s="33">
        <v>358</v>
      </c>
      <c r="B363" s="62">
        <v>12559052</v>
      </c>
      <c r="C363" s="9">
        <v>44136</v>
      </c>
      <c r="D363" s="65" t="s">
        <v>451</v>
      </c>
      <c r="E363" s="65" t="s">
        <v>557</v>
      </c>
      <c r="F363" s="8">
        <f t="shared" ca="1" si="26"/>
        <v>3</v>
      </c>
      <c r="G363" s="9">
        <v>44136</v>
      </c>
      <c r="H363" s="64">
        <f t="shared" ca="1" si="27"/>
        <v>45231</v>
      </c>
      <c r="I363" s="8">
        <f t="shared" ca="1" si="30"/>
        <v>3</v>
      </c>
      <c r="J363" s="8">
        <f t="shared" ca="1" si="28"/>
        <v>45</v>
      </c>
      <c r="K363" s="14" t="str">
        <f t="shared" ca="1" si="29"/>
        <v>VENCIDAS</v>
      </c>
      <c r="L363" s="11"/>
      <c r="M363" s="83" t="str">
        <f>+VLOOKUP(B363,[1]ACTIVOS!$C$2:$AF$440,30,0)</f>
        <v xml:space="preserve">SUBGERENCIA ACUEDUCTO Y ALCANTARILLADO </v>
      </c>
      <c r="N363" s="97" t="str">
        <f>+VLOOKUP(B363,[1]ACTIVOS!$C$2:$AG$440,31,0)</f>
        <v>DIRECCION DE ACUEDUCTO</v>
      </c>
    </row>
    <row r="364" spans="1:14" ht="63.5" x14ac:dyDescent="0.35">
      <c r="A364" s="33">
        <v>359</v>
      </c>
      <c r="B364" s="62">
        <v>71673379</v>
      </c>
      <c r="C364" s="9">
        <v>44138</v>
      </c>
      <c r="D364" s="65" t="s">
        <v>452</v>
      </c>
      <c r="E364" s="65" t="s">
        <v>556</v>
      </c>
      <c r="F364" s="8">
        <f t="shared" ca="1" si="26"/>
        <v>3</v>
      </c>
      <c r="G364" s="9">
        <v>44138</v>
      </c>
      <c r="H364" s="64">
        <f t="shared" ca="1" si="27"/>
        <v>45233</v>
      </c>
      <c r="I364" s="8">
        <f t="shared" ca="1" si="30"/>
        <v>3</v>
      </c>
      <c r="J364" s="8">
        <f t="shared" ca="1" si="28"/>
        <v>45</v>
      </c>
      <c r="K364" s="14" t="str">
        <f t="shared" ca="1" si="29"/>
        <v>VENCIDAS</v>
      </c>
      <c r="L364" s="11"/>
      <c r="M364" s="83" t="str">
        <f>+VLOOKUP(B364,[1]ACTIVOS!$C$2:$AF$440,30,0)</f>
        <v>SUBGERENCIA GESTION COMERCIAL Y SERVICIO AL CIUDADANO</v>
      </c>
      <c r="N364" s="97" t="str">
        <f>+VLOOKUP(B364,[1]ACTIVOS!$C$2:$AG$440,31,0)</f>
        <v>N-A</v>
      </c>
    </row>
    <row r="365" spans="1:14" ht="63.5" x14ac:dyDescent="0.35">
      <c r="A365" s="33">
        <v>360</v>
      </c>
      <c r="B365" s="62">
        <v>85150313</v>
      </c>
      <c r="C365" s="9">
        <v>44138</v>
      </c>
      <c r="D365" s="65" t="s">
        <v>453</v>
      </c>
      <c r="E365" s="65" t="s">
        <v>584</v>
      </c>
      <c r="F365" s="8">
        <f t="shared" ca="1" si="26"/>
        <v>3</v>
      </c>
      <c r="G365" s="9">
        <v>44138</v>
      </c>
      <c r="H365" s="64">
        <f t="shared" ca="1" si="27"/>
        <v>45233</v>
      </c>
      <c r="I365" s="8">
        <f t="shared" ca="1" si="30"/>
        <v>3</v>
      </c>
      <c r="J365" s="8">
        <f t="shared" ca="1" si="28"/>
        <v>45</v>
      </c>
      <c r="K365" s="14" t="str">
        <f t="shared" ca="1" si="29"/>
        <v>VENCIDAS</v>
      </c>
      <c r="L365" s="11"/>
      <c r="M365" s="83" t="str">
        <f>+VLOOKUP(B365,[1]ACTIVOS!$C$2:$AF$440,30,0)</f>
        <v>SUBGERENCIA GESTION COMERCIAL Y SERVICIO AL CIUDADANO</v>
      </c>
      <c r="N365" s="97" t="str">
        <f>+VLOOKUP(B365,[1]ACTIVOS!$C$2:$AG$440,31,0)</f>
        <v>N-A</v>
      </c>
    </row>
    <row r="366" spans="1:14" ht="38.5" x14ac:dyDescent="0.35">
      <c r="A366" s="33">
        <v>361</v>
      </c>
      <c r="B366" s="62">
        <v>1079933139</v>
      </c>
      <c r="C366" s="9">
        <v>44138</v>
      </c>
      <c r="D366" s="65" t="s">
        <v>454</v>
      </c>
      <c r="E366" s="65" t="s">
        <v>584</v>
      </c>
      <c r="F366" s="8">
        <f t="shared" ca="1" si="26"/>
        <v>3</v>
      </c>
      <c r="G366" s="9">
        <v>44138</v>
      </c>
      <c r="H366" s="64">
        <f t="shared" ca="1" si="27"/>
        <v>45233</v>
      </c>
      <c r="I366" s="8">
        <f t="shared" ca="1" si="30"/>
        <v>3</v>
      </c>
      <c r="J366" s="8">
        <f t="shared" ca="1" si="28"/>
        <v>45</v>
      </c>
      <c r="K366" s="14" t="str">
        <f t="shared" ca="1" si="29"/>
        <v>VENCIDAS</v>
      </c>
      <c r="L366" s="11"/>
      <c r="M366" s="83" t="str">
        <f>+VLOOKUP(B366,[1]ACTIVOS!$C$2:$AF$440,30,0)</f>
        <v xml:space="preserve">SUBGERENCIA ACUEDUCTO Y ALCANTARILLADO </v>
      </c>
      <c r="N366" s="97" t="str">
        <f>+VLOOKUP(B366,[1]ACTIVOS!$C$2:$AG$440,31,0)</f>
        <v>DIRECCION DE ACUEDUCTO</v>
      </c>
    </row>
    <row r="367" spans="1:14" ht="38.5" x14ac:dyDescent="0.35">
      <c r="A367" s="33">
        <v>362</v>
      </c>
      <c r="B367" s="62">
        <v>7534032</v>
      </c>
      <c r="C367" s="9">
        <v>44138</v>
      </c>
      <c r="D367" s="65" t="s">
        <v>455</v>
      </c>
      <c r="E367" s="65" t="s">
        <v>536</v>
      </c>
      <c r="F367" s="8">
        <f t="shared" ca="1" si="26"/>
        <v>3</v>
      </c>
      <c r="G367" s="9">
        <v>44138</v>
      </c>
      <c r="H367" s="64">
        <f t="shared" ca="1" si="27"/>
        <v>45233</v>
      </c>
      <c r="I367" s="8">
        <f t="shared" ca="1" si="30"/>
        <v>3</v>
      </c>
      <c r="J367" s="8">
        <f t="shared" ca="1" si="28"/>
        <v>45</v>
      </c>
      <c r="K367" s="14" t="str">
        <f t="shared" ca="1" si="29"/>
        <v>VENCIDAS</v>
      </c>
      <c r="L367" s="11"/>
      <c r="M367" s="83" t="str">
        <f>+VLOOKUP(B367,[1]ACTIVOS!$C$2:$AF$440,30,0)</f>
        <v>SUBGERENCIA OPERACIÓN DE OTROS SERVICIOS</v>
      </c>
      <c r="N367" s="97" t="str">
        <f>+VLOOKUP(B367,[1]ACTIVOS!$C$2:$AG$440,31,0)</f>
        <v>DIRECCION DE ASEO Y APROVECHAMIENTO</v>
      </c>
    </row>
    <row r="368" spans="1:14" ht="38.5" x14ac:dyDescent="0.35">
      <c r="A368" s="33">
        <v>363</v>
      </c>
      <c r="B368" s="62">
        <v>85466980</v>
      </c>
      <c r="C368" s="9">
        <v>44138</v>
      </c>
      <c r="D368" s="65" t="s">
        <v>456</v>
      </c>
      <c r="E368" s="65" t="s">
        <v>584</v>
      </c>
      <c r="F368" s="8">
        <f t="shared" ca="1" si="26"/>
        <v>3</v>
      </c>
      <c r="G368" s="9">
        <v>44138</v>
      </c>
      <c r="H368" s="64">
        <f t="shared" ca="1" si="27"/>
        <v>45233</v>
      </c>
      <c r="I368" s="8">
        <f t="shared" ca="1" si="30"/>
        <v>3</v>
      </c>
      <c r="J368" s="8">
        <f t="shared" ca="1" si="28"/>
        <v>45</v>
      </c>
      <c r="K368" s="14" t="str">
        <f t="shared" ca="1" si="29"/>
        <v>VENCIDAS</v>
      </c>
      <c r="L368" s="11"/>
      <c r="M368" s="83" t="str">
        <f>+VLOOKUP(B368,[1]ACTIVOS!$C$2:$AF$440,30,0)</f>
        <v xml:space="preserve">SUBGERENCIA ACUEDUCTO Y ALCANTARILLADO </v>
      </c>
      <c r="N368" s="97" t="str">
        <f>+VLOOKUP(B368,[1]ACTIVOS!$C$2:$AG$440,31,0)</f>
        <v>DIRECCION DE ACUEDUCTO</v>
      </c>
    </row>
    <row r="369" spans="1:14" ht="38.5" x14ac:dyDescent="0.35">
      <c r="A369" s="33">
        <v>364</v>
      </c>
      <c r="B369" s="62">
        <v>85153653</v>
      </c>
      <c r="C369" s="9">
        <v>44138</v>
      </c>
      <c r="D369" s="65" t="s">
        <v>457</v>
      </c>
      <c r="E369" s="65" t="s">
        <v>594</v>
      </c>
      <c r="F369" s="8">
        <f t="shared" ca="1" si="26"/>
        <v>3</v>
      </c>
      <c r="G369" s="9">
        <v>44138</v>
      </c>
      <c r="H369" s="64">
        <f t="shared" ca="1" si="27"/>
        <v>45233</v>
      </c>
      <c r="I369" s="8">
        <f t="shared" ca="1" si="30"/>
        <v>3</v>
      </c>
      <c r="J369" s="8">
        <f t="shared" ca="1" si="28"/>
        <v>45</v>
      </c>
      <c r="K369" s="14" t="str">
        <f t="shared" ca="1" si="29"/>
        <v>VENCIDAS</v>
      </c>
      <c r="L369" s="11"/>
      <c r="M369" s="83" t="str">
        <f>+VLOOKUP(B369,[1]ACTIVOS!$C$2:$AF$440,30,0)</f>
        <v xml:space="preserve">SUBGERENCIA ACUEDUCTO Y ALCANTARILLADO </v>
      </c>
      <c r="N369" s="97" t="str">
        <f>+VLOOKUP(B369,[1]ACTIVOS!$C$2:$AG$440,31,0)</f>
        <v>DIRECCION DE OPERACIONES</v>
      </c>
    </row>
    <row r="370" spans="1:14" ht="37.5" x14ac:dyDescent="0.35">
      <c r="A370" s="33">
        <v>365</v>
      </c>
      <c r="B370" s="62">
        <v>1083043186</v>
      </c>
      <c r="C370" s="9">
        <v>44138</v>
      </c>
      <c r="D370" s="65" t="s">
        <v>458</v>
      </c>
      <c r="E370" s="65" t="s">
        <v>43</v>
      </c>
      <c r="F370" s="8">
        <f t="shared" ca="1" si="26"/>
        <v>3</v>
      </c>
      <c r="G370" s="9">
        <v>44138</v>
      </c>
      <c r="H370" s="64">
        <f t="shared" ca="1" si="27"/>
        <v>45233</v>
      </c>
      <c r="I370" s="8">
        <f t="shared" ca="1" si="30"/>
        <v>3</v>
      </c>
      <c r="J370" s="8">
        <f t="shared" ca="1" si="28"/>
        <v>45</v>
      </c>
      <c r="K370" s="14" t="str">
        <f t="shared" ca="1" si="29"/>
        <v>VENCIDAS</v>
      </c>
      <c r="L370" s="11"/>
      <c r="M370" s="83" t="str">
        <f>+VLOOKUP(B370,[1]ACTIVOS!$C$2:$AF$440,30,0)</f>
        <v>SUBGERENCIA CORPORATIVA</v>
      </c>
      <c r="N370" s="97" t="str">
        <f>+VLOOKUP(B370,[1]ACTIVOS!$C$2:$AG$440,31,0)</f>
        <v>DIRECCIÓN ADMINISTRATIVA Y FINANCIERA</v>
      </c>
    </row>
    <row r="371" spans="1:14" ht="38.5" x14ac:dyDescent="0.35">
      <c r="A371" s="33">
        <v>366</v>
      </c>
      <c r="B371" s="62">
        <v>7635992</v>
      </c>
      <c r="C371" s="9">
        <v>44138</v>
      </c>
      <c r="D371" s="65" t="s">
        <v>459</v>
      </c>
      <c r="E371" s="65" t="s">
        <v>595</v>
      </c>
      <c r="F371" s="8">
        <f t="shared" ca="1" si="26"/>
        <v>3</v>
      </c>
      <c r="G371" s="9">
        <v>44138</v>
      </c>
      <c r="H371" s="64">
        <f t="shared" ca="1" si="27"/>
        <v>45233</v>
      </c>
      <c r="I371" s="8">
        <f t="shared" ca="1" si="30"/>
        <v>3</v>
      </c>
      <c r="J371" s="8">
        <f t="shared" ca="1" si="28"/>
        <v>45</v>
      </c>
      <c r="K371" s="14" t="str">
        <f t="shared" ca="1" si="29"/>
        <v>VENCIDAS</v>
      </c>
      <c r="L371" s="11"/>
      <c r="M371" s="83" t="str">
        <f>+VLOOKUP(B371,[1]ACTIVOS!$C$2:$AF$440,30,0)</f>
        <v xml:space="preserve">SUBGERENCIA ACUEDUCTO Y ALCANTARILLADO </v>
      </c>
      <c r="N371" s="97" t="str">
        <f>+VLOOKUP(B371,[1]ACTIVOS!$C$2:$AG$440,31,0)</f>
        <v>DIRECCION DE OPERACIONES</v>
      </c>
    </row>
    <row r="372" spans="1:14" ht="63.5" x14ac:dyDescent="0.35">
      <c r="A372" s="33">
        <v>367</v>
      </c>
      <c r="B372" s="62">
        <v>85475065</v>
      </c>
      <c r="C372" s="9">
        <v>44152</v>
      </c>
      <c r="D372" s="65" t="s">
        <v>460</v>
      </c>
      <c r="E372" s="65" t="s">
        <v>596</v>
      </c>
      <c r="F372" s="8">
        <f t="shared" ca="1" si="26"/>
        <v>3</v>
      </c>
      <c r="G372" s="9">
        <v>44152</v>
      </c>
      <c r="H372" s="64">
        <f t="shared" ca="1" si="27"/>
        <v>45247</v>
      </c>
      <c r="I372" s="8">
        <f t="shared" ca="1" si="30"/>
        <v>3</v>
      </c>
      <c r="J372" s="8">
        <f t="shared" ca="1" si="28"/>
        <v>45</v>
      </c>
      <c r="K372" s="14" t="str">
        <f t="shared" ca="1" si="29"/>
        <v>VENCIDAS</v>
      </c>
      <c r="L372" s="11"/>
      <c r="M372" s="83" t="str">
        <f>+VLOOKUP(B372,[1]ACTIVOS!$C$2:$AF$440,30,0)</f>
        <v>SUBGERENCIA GESTION COMERCIAL Y SERVICIO AL CIUDADANO</v>
      </c>
      <c r="N372" s="97" t="str">
        <f>+VLOOKUP(B372,[1]ACTIVOS!$C$2:$AG$440,31,0)</f>
        <v>N-A</v>
      </c>
    </row>
    <row r="373" spans="1:14" ht="38.5" x14ac:dyDescent="0.35">
      <c r="A373" s="33">
        <v>368</v>
      </c>
      <c r="B373" s="62">
        <v>1096221488</v>
      </c>
      <c r="C373" s="9">
        <v>44152</v>
      </c>
      <c r="D373" s="65" t="s">
        <v>461</v>
      </c>
      <c r="E373" s="65" t="s">
        <v>539</v>
      </c>
      <c r="F373" s="8">
        <f t="shared" ca="1" si="26"/>
        <v>3</v>
      </c>
      <c r="G373" s="9">
        <v>44152</v>
      </c>
      <c r="H373" s="64">
        <f t="shared" ca="1" si="27"/>
        <v>45247</v>
      </c>
      <c r="I373" s="8">
        <f t="shared" ca="1" si="30"/>
        <v>3</v>
      </c>
      <c r="J373" s="8">
        <f t="shared" ca="1" si="28"/>
        <v>45</v>
      </c>
      <c r="K373" s="14" t="str">
        <f t="shared" ca="1" si="29"/>
        <v>VENCIDAS</v>
      </c>
      <c r="L373" s="11"/>
      <c r="M373" s="83" t="str">
        <f>+VLOOKUP(B373,[1]ACTIVOS!$C$2:$AF$440,30,0)</f>
        <v xml:space="preserve">SUBGERENCIA ACUEDUCTO Y ALCANTARILLADO </v>
      </c>
      <c r="N373" s="97" t="str">
        <f>+VLOOKUP(B373,[1]ACTIVOS!$C$2:$AG$440,31,0)</f>
        <v>DIRECCION DE OPERACIONES</v>
      </c>
    </row>
    <row r="374" spans="1:14" ht="63.5" x14ac:dyDescent="0.35">
      <c r="A374" s="33">
        <v>369</v>
      </c>
      <c r="B374" s="62">
        <v>1082841105</v>
      </c>
      <c r="C374" s="9">
        <v>44152</v>
      </c>
      <c r="D374" s="65" t="s">
        <v>462</v>
      </c>
      <c r="E374" s="65" t="s">
        <v>596</v>
      </c>
      <c r="F374" s="8">
        <f t="shared" ca="1" si="26"/>
        <v>3</v>
      </c>
      <c r="G374" s="9">
        <v>44152</v>
      </c>
      <c r="H374" s="64">
        <f t="shared" ca="1" si="27"/>
        <v>45247</v>
      </c>
      <c r="I374" s="8">
        <f t="shared" ca="1" si="30"/>
        <v>3</v>
      </c>
      <c r="J374" s="8">
        <f t="shared" ca="1" si="28"/>
        <v>45</v>
      </c>
      <c r="K374" s="14" t="str">
        <f t="shared" ca="1" si="29"/>
        <v>VENCIDAS</v>
      </c>
      <c r="L374" s="11"/>
      <c r="M374" s="83" t="str">
        <f>+VLOOKUP(B374,[1]ACTIVOS!$C$2:$AF$440,30,0)</f>
        <v>SUBGERENCIA GESTION COMERCIAL Y SERVICIO AL CIUDADANO</v>
      </c>
      <c r="N374" s="97" t="str">
        <f>+VLOOKUP(B374,[1]ACTIVOS!$C$2:$AG$440,31,0)</f>
        <v>N-A</v>
      </c>
    </row>
    <row r="375" spans="1:14" ht="63.5" x14ac:dyDescent="0.35">
      <c r="A375" s="33">
        <v>370</v>
      </c>
      <c r="B375" s="62">
        <v>85261739</v>
      </c>
      <c r="C375" s="9">
        <v>44152</v>
      </c>
      <c r="D375" s="65" t="s">
        <v>463</v>
      </c>
      <c r="E375" s="65" t="s">
        <v>596</v>
      </c>
      <c r="F375" s="8">
        <f t="shared" ca="1" si="26"/>
        <v>3</v>
      </c>
      <c r="G375" s="9">
        <v>44152</v>
      </c>
      <c r="H375" s="64">
        <f t="shared" ca="1" si="27"/>
        <v>45247</v>
      </c>
      <c r="I375" s="8">
        <f t="shared" ca="1" si="30"/>
        <v>3</v>
      </c>
      <c r="J375" s="8">
        <f t="shared" ca="1" si="28"/>
        <v>45</v>
      </c>
      <c r="K375" s="14" t="str">
        <f t="shared" ca="1" si="29"/>
        <v>VENCIDAS</v>
      </c>
      <c r="L375" s="11"/>
      <c r="M375" s="83" t="str">
        <f>+VLOOKUP(B375,[1]ACTIVOS!$C$2:$AF$440,30,0)</f>
        <v>SUBGERENCIA GESTION COMERCIAL Y SERVICIO AL CIUDADANO</v>
      </c>
      <c r="N375" s="97" t="str">
        <f>+VLOOKUP(B375,[1]ACTIVOS!$C$2:$AG$440,31,0)</f>
        <v>N-A</v>
      </c>
    </row>
    <row r="376" spans="1:14" ht="63.5" x14ac:dyDescent="0.35">
      <c r="A376" s="33">
        <v>371</v>
      </c>
      <c r="B376" s="62">
        <v>7632483</v>
      </c>
      <c r="C376" s="9">
        <v>44180</v>
      </c>
      <c r="D376" s="65" t="s">
        <v>464</v>
      </c>
      <c r="E376" s="65" t="s">
        <v>597</v>
      </c>
      <c r="F376" s="8">
        <f t="shared" ca="1" si="26"/>
        <v>3</v>
      </c>
      <c r="G376" s="9">
        <v>44180</v>
      </c>
      <c r="H376" s="64">
        <f t="shared" ca="1" si="27"/>
        <v>45275</v>
      </c>
      <c r="I376" s="8">
        <f t="shared" ca="1" si="30"/>
        <v>3</v>
      </c>
      <c r="J376" s="8">
        <f t="shared" ca="1" si="28"/>
        <v>45</v>
      </c>
      <c r="K376" s="14" t="str">
        <f t="shared" ca="1" si="29"/>
        <v>VENCIDAS</v>
      </c>
      <c r="L376" s="11"/>
      <c r="M376" s="83" t="str">
        <f>+VLOOKUP(B376,[1]ACTIVOS!$C$2:$AF$440,30,0)</f>
        <v>SUBGERENCIA GESTION COMERCIAL Y SERVICIO AL CIUDADANO</v>
      </c>
      <c r="N376" s="97" t="str">
        <f>+VLOOKUP(B376,[1]ACTIVOS!$C$2:$AG$440,31,0)</f>
        <v>N-A</v>
      </c>
    </row>
    <row r="377" spans="1:14" ht="38.5" x14ac:dyDescent="0.35">
      <c r="A377" s="33">
        <v>372</v>
      </c>
      <c r="B377" s="62">
        <v>1083020424</v>
      </c>
      <c r="C377" s="9">
        <v>44180</v>
      </c>
      <c r="D377" s="65" t="s">
        <v>465</v>
      </c>
      <c r="E377" s="65" t="s">
        <v>598</v>
      </c>
      <c r="F377" s="8">
        <f t="shared" ca="1" si="26"/>
        <v>3</v>
      </c>
      <c r="G377" s="9">
        <v>44180</v>
      </c>
      <c r="H377" s="64">
        <f t="shared" ca="1" si="27"/>
        <v>45275</v>
      </c>
      <c r="I377" s="8">
        <f t="shared" ca="1" si="30"/>
        <v>3</v>
      </c>
      <c r="J377" s="8">
        <f t="shared" ca="1" si="28"/>
        <v>45</v>
      </c>
      <c r="K377" s="14" t="str">
        <f t="shared" ca="1" si="29"/>
        <v>VENCIDAS</v>
      </c>
      <c r="L377" s="11"/>
      <c r="M377" s="83" t="str">
        <f>+VLOOKUP(B377,[1]ACTIVOS!$C$2:$AF$440,30,0)</f>
        <v>SUBGERENCIA OPERACIÓN DE OTROS SERVICIOS</v>
      </c>
      <c r="N377" s="97" t="str">
        <f>+VLOOKUP(B377,[1]ACTIVOS!$C$2:$AG$440,31,0)</f>
        <v>DIRECCION DE ASEO Y APROVECHAMIENTO</v>
      </c>
    </row>
    <row r="378" spans="1:14" ht="38.5" x14ac:dyDescent="0.35">
      <c r="A378" s="33">
        <v>373</v>
      </c>
      <c r="B378" s="62">
        <v>85471932</v>
      </c>
      <c r="C378" s="9">
        <v>44200</v>
      </c>
      <c r="D378" s="65" t="s">
        <v>466</v>
      </c>
      <c r="E378" s="65" t="s">
        <v>598</v>
      </c>
      <c r="F378" s="8">
        <f t="shared" ca="1" si="26"/>
        <v>3</v>
      </c>
      <c r="G378" s="9">
        <v>44200</v>
      </c>
      <c r="H378" s="64">
        <f t="shared" ca="1" si="27"/>
        <v>45295</v>
      </c>
      <c r="I378" s="8">
        <f t="shared" ca="1" si="30"/>
        <v>3</v>
      </c>
      <c r="J378" s="8">
        <f t="shared" ca="1" si="28"/>
        <v>45</v>
      </c>
      <c r="K378" s="14" t="str">
        <f t="shared" ca="1" si="29"/>
        <v>VENCIDAS</v>
      </c>
      <c r="L378" s="11"/>
      <c r="M378" s="83" t="str">
        <f>+VLOOKUP(B378,[1]ACTIVOS!$C$2:$AF$440,30,0)</f>
        <v>SUBGERENCIA OPERACIÓN DE OTROS SERVICIOS</v>
      </c>
      <c r="N378" s="97" t="str">
        <f>+VLOOKUP(B378,[1]ACTIVOS!$C$2:$AG$440,31,0)</f>
        <v>DIRECCION DE ASEO Y APROVECHAMIENTO</v>
      </c>
    </row>
    <row r="379" spans="1:14" ht="26" x14ac:dyDescent="0.35">
      <c r="A379" s="33">
        <v>374</v>
      </c>
      <c r="B379" s="62">
        <v>24712533</v>
      </c>
      <c r="C379" s="9">
        <v>44200</v>
      </c>
      <c r="D379" s="65" t="s">
        <v>467</v>
      </c>
      <c r="E379" s="65" t="s">
        <v>43</v>
      </c>
      <c r="F379" s="8">
        <f t="shared" ca="1" si="26"/>
        <v>3</v>
      </c>
      <c r="G379" s="9">
        <v>44200</v>
      </c>
      <c r="H379" s="64">
        <f t="shared" ca="1" si="27"/>
        <v>45295</v>
      </c>
      <c r="I379" s="8">
        <f t="shared" ca="1" si="30"/>
        <v>3</v>
      </c>
      <c r="J379" s="8">
        <f t="shared" ca="1" si="28"/>
        <v>45</v>
      </c>
      <c r="K379" s="14" t="str">
        <f t="shared" ca="1" si="29"/>
        <v>VENCIDAS</v>
      </c>
      <c r="L379" s="11"/>
      <c r="M379" s="83" t="str">
        <f>+VLOOKUP(B379,[1]ACTIVOS!$C$2:$AF$440,30,0)</f>
        <v>SUBGERENCIA CORPORATIVA</v>
      </c>
      <c r="N379" s="97" t="str">
        <f>+VLOOKUP(B379,[1]ACTIVOS!$C$2:$AG$440,31,0)</f>
        <v>DIRECCION DE CAPITAL HUMANO</v>
      </c>
    </row>
    <row r="380" spans="1:14" ht="38.5" x14ac:dyDescent="0.35">
      <c r="A380" s="33">
        <v>375</v>
      </c>
      <c r="B380" s="62">
        <v>85152149</v>
      </c>
      <c r="C380" s="9">
        <v>44211</v>
      </c>
      <c r="D380" s="65" t="s">
        <v>468</v>
      </c>
      <c r="E380" s="65" t="s">
        <v>538</v>
      </c>
      <c r="F380" s="8">
        <f t="shared" ca="1" si="26"/>
        <v>3</v>
      </c>
      <c r="G380" s="9">
        <v>44211</v>
      </c>
      <c r="H380" s="64">
        <f t="shared" ca="1" si="27"/>
        <v>45306</v>
      </c>
      <c r="I380" s="8">
        <f t="shared" ca="1" si="30"/>
        <v>3</v>
      </c>
      <c r="J380" s="8">
        <f t="shared" ca="1" si="28"/>
        <v>45</v>
      </c>
      <c r="K380" s="14" t="str">
        <f t="shared" ca="1" si="29"/>
        <v>VENCIDAS</v>
      </c>
      <c r="L380" s="11"/>
      <c r="M380" s="83" t="str">
        <f>+VLOOKUP(B380,[1]ACTIVOS!$C$2:$AF$440,30,0)</f>
        <v>SUBGERENCIA OPERACIÓN DE OTROS SERVICIOS</v>
      </c>
      <c r="N380" s="97" t="str">
        <f>+VLOOKUP(B380,[1]ACTIVOS!$C$2:$AG$440,31,0)</f>
        <v>DIRECCION DE ASEO Y APROVECHAMIENTO</v>
      </c>
    </row>
    <row r="381" spans="1:14" ht="38.5" x14ac:dyDescent="0.35">
      <c r="A381" s="33">
        <v>376</v>
      </c>
      <c r="B381" s="62">
        <v>1082995282</v>
      </c>
      <c r="C381" s="9">
        <v>44211</v>
      </c>
      <c r="D381" s="65" t="s">
        <v>469</v>
      </c>
      <c r="E381" s="65" t="s">
        <v>539</v>
      </c>
      <c r="F381" s="8">
        <f t="shared" ca="1" si="26"/>
        <v>3</v>
      </c>
      <c r="G381" s="9">
        <v>44211</v>
      </c>
      <c r="H381" s="64">
        <f t="shared" ca="1" si="27"/>
        <v>45306</v>
      </c>
      <c r="I381" s="8">
        <f t="shared" ca="1" si="30"/>
        <v>3</v>
      </c>
      <c r="J381" s="8">
        <f t="shared" ca="1" si="28"/>
        <v>45</v>
      </c>
      <c r="K381" s="14" t="str">
        <f t="shared" ca="1" si="29"/>
        <v>VENCIDAS</v>
      </c>
      <c r="L381" s="11"/>
      <c r="M381" s="83" t="str">
        <f>+VLOOKUP(B381,[1]ACTIVOS!$C$2:$AF$440,30,0)</f>
        <v>SUBGERENCIA PROYECTOS Y SOSTENIBILIDAD</v>
      </c>
      <c r="N381" s="97" t="str">
        <f>+VLOOKUP(B381,[1]ACTIVOS!$C$2:$AG$440,31,0)</f>
        <v>N-A</v>
      </c>
    </row>
    <row r="382" spans="1:14" ht="38.5" x14ac:dyDescent="0.35">
      <c r="A382" s="33">
        <v>377</v>
      </c>
      <c r="B382" s="62">
        <v>85468951</v>
      </c>
      <c r="C382" s="9">
        <v>44211</v>
      </c>
      <c r="D382" s="65" t="s">
        <v>470</v>
      </c>
      <c r="E382" s="65" t="s">
        <v>599</v>
      </c>
      <c r="F382" s="8">
        <f t="shared" ca="1" si="26"/>
        <v>3</v>
      </c>
      <c r="G382" s="9">
        <v>44211</v>
      </c>
      <c r="H382" s="64">
        <f t="shared" ca="1" si="27"/>
        <v>45306</v>
      </c>
      <c r="I382" s="8">
        <f t="shared" ca="1" si="30"/>
        <v>3</v>
      </c>
      <c r="J382" s="8">
        <f t="shared" ca="1" si="28"/>
        <v>45</v>
      </c>
      <c r="K382" s="14" t="str">
        <f t="shared" ca="1" si="29"/>
        <v>VENCIDAS</v>
      </c>
      <c r="L382" s="11"/>
      <c r="M382" s="83" t="str">
        <f>+VLOOKUP(B382,[1]ACTIVOS!$C$2:$AF$440,30,0)</f>
        <v>SUBGERENCIA ACUEDUCTO Y ALCANTARILLADO</v>
      </c>
      <c r="N382" s="97" t="str">
        <f>+VLOOKUP(B382,[1]ACTIVOS!$C$2:$AG$440,31,0)</f>
        <v>N-A</v>
      </c>
    </row>
    <row r="383" spans="1:14" ht="63.5" x14ac:dyDescent="0.35">
      <c r="A383" s="33">
        <v>378</v>
      </c>
      <c r="B383" s="62">
        <v>9268638</v>
      </c>
      <c r="C383" s="9">
        <v>44203</v>
      </c>
      <c r="D383" s="65" t="s">
        <v>471</v>
      </c>
      <c r="E383" s="65" t="s">
        <v>43</v>
      </c>
      <c r="F383" s="8">
        <f t="shared" ca="1" si="26"/>
        <v>3</v>
      </c>
      <c r="G383" s="9">
        <v>44203</v>
      </c>
      <c r="H383" s="64">
        <f t="shared" ca="1" si="27"/>
        <v>45298</v>
      </c>
      <c r="I383" s="8">
        <f t="shared" ca="1" si="30"/>
        <v>3</v>
      </c>
      <c r="J383" s="8">
        <f t="shared" ca="1" si="28"/>
        <v>45</v>
      </c>
      <c r="K383" s="14" t="str">
        <f t="shared" ca="1" si="29"/>
        <v>VENCIDAS</v>
      </c>
      <c r="L383" s="11"/>
      <c r="M383" s="83" t="str">
        <f>+VLOOKUP(B383,[1]ACTIVOS!$C$2:$AF$440,30,0)</f>
        <v>SUBGERENCIA GESTION COMERCIAL Y SERVICIO AL CIUDADANO</v>
      </c>
      <c r="N383" s="97" t="str">
        <f>+VLOOKUP(B383,[1]ACTIVOS!$C$2:$AG$440,31,0)</f>
        <v>N-A</v>
      </c>
    </row>
    <row r="384" spans="1:14" ht="38.5" x14ac:dyDescent="0.35">
      <c r="A384" s="33">
        <v>379</v>
      </c>
      <c r="B384" s="62">
        <v>1083023679</v>
      </c>
      <c r="C384" s="9">
        <v>44211</v>
      </c>
      <c r="D384" s="65" t="s">
        <v>472</v>
      </c>
      <c r="E384" s="65" t="s">
        <v>539</v>
      </c>
      <c r="F384" s="8">
        <f t="shared" ca="1" si="26"/>
        <v>3</v>
      </c>
      <c r="G384" s="9">
        <v>44211</v>
      </c>
      <c r="H384" s="64">
        <f t="shared" ca="1" si="27"/>
        <v>45306</v>
      </c>
      <c r="I384" s="8">
        <f t="shared" ca="1" si="30"/>
        <v>3</v>
      </c>
      <c r="J384" s="8">
        <f t="shared" ca="1" si="28"/>
        <v>45</v>
      </c>
      <c r="K384" s="14" t="str">
        <f t="shared" ca="1" si="29"/>
        <v>VENCIDAS</v>
      </c>
      <c r="L384" s="11"/>
      <c r="M384" s="83" t="str">
        <f>+VLOOKUP(B384,[1]ACTIVOS!$C$2:$AF$440,30,0)</f>
        <v>SUBGERENCIA PROYECTOS Y SOSTENIBILIDAD</v>
      </c>
      <c r="N384" s="97" t="str">
        <f>+VLOOKUP(B384,[1]ACTIVOS!$C$2:$AG$440,31,0)</f>
        <v>N-A</v>
      </c>
    </row>
    <row r="385" spans="1:14" ht="38.5" x14ac:dyDescent="0.35">
      <c r="A385" s="33">
        <v>380</v>
      </c>
      <c r="B385" s="62">
        <v>1083007735</v>
      </c>
      <c r="C385" s="9">
        <v>44211</v>
      </c>
      <c r="D385" s="65" t="s">
        <v>473</v>
      </c>
      <c r="E385" s="65" t="s">
        <v>539</v>
      </c>
      <c r="F385" s="8">
        <f t="shared" ca="1" si="26"/>
        <v>3</v>
      </c>
      <c r="G385" s="9">
        <v>44211</v>
      </c>
      <c r="H385" s="64">
        <f t="shared" ca="1" si="27"/>
        <v>45306</v>
      </c>
      <c r="I385" s="8">
        <f t="shared" ca="1" si="30"/>
        <v>3</v>
      </c>
      <c r="J385" s="8">
        <f t="shared" ca="1" si="28"/>
        <v>45</v>
      </c>
      <c r="K385" s="14" t="str">
        <f t="shared" ca="1" si="29"/>
        <v>VENCIDAS</v>
      </c>
      <c r="L385" s="11"/>
      <c r="M385" s="83" t="str">
        <f>+VLOOKUP(B385,[1]ACTIVOS!$C$2:$AF$440,30,0)</f>
        <v>SUBGERENCIA PROYECTOS Y SOSTENIBILIDAD</v>
      </c>
      <c r="N385" s="97" t="str">
        <f>+VLOOKUP(B385,[1]ACTIVOS!$C$2:$AG$440,31,0)</f>
        <v>N-A</v>
      </c>
    </row>
    <row r="386" spans="1:14" ht="26" x14ac:dyDescent="0.35">
      <c r="A386" s="33">
        <v>381</v>
      </c>
      <c r="B386" s="62">
        <v>1082946408</v>
      </c>
      <c r="C386" s="9">
        <v>44211</v>
      </c>
      <c r="D386" s="65" t="s">
        <v>474</v>
      </c>
      <c r="E386" s="65" t="s">
        <v>43</v>
      </c>
      <c r="F386" s="8">
        <f t="shared" ca="1" si="26"/>
        <v>3</v>
      </c>
      <c r="G386" s="9">
        <v>44211</v>
      </c>
      <c r="H386" s="64">
        <f t="shared" ca="1" si="27"/>
        <v>45306</v>
      </c>
      <c r="I386" s="8">
        <f t="shared" ca="1" si="30"/>
        <v>3</v>
      </c>
      <c r="J386" s="8">
        <f t="shared" ca="1" si="28"/>
        <v>45</v>
      </c>
      <c r="K386" s="14" t="str">
        <f t="shared" ca="1" si="29"/>
        <v>VENCIDAS</v>
      </c>
      <c r="L386" s="11"/>
      <c r="M386" s="83" t="str">
        <f>+VLOOKUP(B386,[1]ACTIVOS!$C$2:$AF$440,30,0)</f>
        <v>SECRETARIA GENERAL</v>
      </c>
      <c r="N386" s="97" t="str">
        <f>+VLOOKUP(B386,[1]ACTIVOS!$C$2:$AG$440,31,0)</f>
        <v>N-A</v>
      </c>
    </row>
    <row r="387" spans="1:14" ht="26" x14ac:dyDescent="0.35">
      <c r="A387" s="33">
        <v>382</v>
      </c>
      <c r="B387" s="62">
        <v>1083035541</v>
      </c>
      <c r="C387" s="9">
        <v>44211</v>
      </c>
      <c r="D387" s="65" t="s">
        <v>475</v>
      </c>
      <c r="E387" s="65" t="s">
        <v>43</v>
      </c>
      <c r="F387" s="8">
        <f t="shared" ca="1" si="26"/>
        <v>3</v>
      </c>
      <c r="G387" s="9">
        <v>44211</v>
      </c>
      <c r="H387" s="64">
        <f t="shared" ca="1" si="27"/>
        <v>45306</v>
      </c>
      <c r="I387" s="8">
        <f t="shared" ca="1" si="30"/>
        <v>3</v>
      </c>
      <c r="J387" s="8">
        <f t="shared" ca="1" si="28"/>
        <v>45</v>
      </c>
      <c r="K387" s="14" t="str">
        <f t="shared" ca="1" si="29"/>
        <v>VENCIDAS</v>
      </c>
      <c r="L387" s="11"/>
      <c r="M387" s="83" t="str">
        <f>+VLOOKUP(B387,[1]ACTIVOS!$C$2:$AF$440,30,0)</f>
        <v>SECRETARIA GENERAL</v>
      </c>
      <c r="N387" s="97" t="str">
        <f>+VLOOKUP(B387,[1]ACTIVOS!$C$2:$AG$440,31,0)</f>
        <v>N-A</v>
      </c>
    </row>
    <row r="388" spans="1:14" ht="26" x14ac:dyDescent="0.35">
      <c r="A388" s="33">
        <v>383</v>
      </c>
      <c r="B388" s="62">
        <v>57290082</v>
      </c>
      <c r="C388" s="9">
        <v>44228</v>
      </c>
      <c r="D388" s="65" t="s">
        <v>476</v>
      </c>
      <c r="E388" s="65" t="s">
        <v>43</v>
      </c>
      <c r="F388" s="8">
        <f t="shared" ca="1" si="26"/>
        <v>3</v>
      </c>
      <c r="G388" s="9">
        <v>44228</v>
      </c>
      <c r="H388" s="64">
        <f t="shared" ca="1" si="27"/>
        <v>45323</v>
      </c>
      <c r="I388" s="8">
        <f t="shared" ca="1" si="30"/>
        <v>3</v>
      </c>
      <c r="J388" s="8">
        <f t="shared" ca="1" si="28"/>
        <v>45</v>
      </c>
      <c r="K388" s="14" t="str">
        <f t="shared" ca="1" si="29"/>
        <v>VENCIDAS</v>
      </c>
      <c r="L388" s="11"/>
      <c r="M388" s="83" t="str">
        <f>+VLOOKUP(B388,[1]ACTIVOS!$C$2:$AF$440,30,0)</f>
        <v>SECRETARIA GENERAL</v>
      </c>
      <c r="N388" s="97" t="str">
        <f>+VLOOKUP(B388,[1]ACTIVOS!$C$2:$AG$440,31,0)</f>
        <v>N-A</v>
      </c>
    </row>
    <row r="389" spans="1:14" ht="63.5" x14ac:dyDescent="0.35">
      <c r="A389" s="33">
        <v>384</v>
      </c>
      <c r="B389" s="62">
        <v>1082887420</v>
      </c>
      <c r="C389" s="9">
        <v>44228</v>
      </c>
      <c r="D389" s="65" t="s">
        <v>477</v>
      </c>
      <c r="E389" s="65" t="s">
        <v>596</v>
      </c>
      <c r="F389" s="8">
        <f t="shared" ca="1" si="26"/>
        <v>3</v>
      </c>
      <c r="G389" s="9">
        <v>44228</v>
      </c>
      <c r="H389" s="64">
        <f t="shared" ca="1" si="27"/>
        <v>45323</v>
      </c>
      <c r="I389" s="8">
        <f t="shared" ca="1" si="30"/>
        <v>3</v>
      </c>
      <c r="J389" s="8">
        <f t="shared" ca="1" si="28"/>
        <v>45</v>
      </c>
      <c r="K389" s="14" t="str">
        <f t="shared" ca="1" si="29"/>
        <v>VENCIDAS</v>
      </c>
      <c r="L389" s="11"/>
      <c r="M389" s="83" t="str">
        <f>+VLOOKUP(B389,[1]ACTIVOS!$C$2:$AF$440,30,0)</f>
        <v>SUBGERENCIA GESTION COMERCIAL Y SERVICIO AL CIUDADANO</v>
      </c>
      <c r="N389" s="97" t="str">
        <f>+VLOOKUP(B389,[1]ACTIVOS!$C$2:$AG$440,31,0)</f>
        <v>N-A</v>
      </c>
    </row>
    <row r="390" spans="1:14" ht="26" x14ac:dyDescent="0.35">
      <c r="A390" s="33">
        <v>385</v>
      </c>
      <c r="B390" s="62">
        <v>1082989562</v>
      </c>
      <c r="C390" s="9">
        <v>44228</v>
      </c>
      <c r="D390" s="65" t="s">
        <v>478</v>
      </c>
      <c r="E390" s="65" t="s">
        <v>539</v>
      </c>
      <c r="F390" s="8">
        <f t="shared" ca="1" si="26"/>
        <v>3</v>
      </c>
      <c r="G390" s="9">
        <v>44228</v>
      </c>
      <c r="H390" s="64">
        <f t="shared" ca="1" si="27"/>
        <v>45323</v>
      </c>
      <c r="I390" s="8">
        <f t="shared" ca="1" si="30"/>
        <v>3</v>
      </c>
      <c r="J390" s="8">
        <f t="shared" ca="1" si="28"/>
        <v>45</v>
      </c>
      <c r="K390" s="14" t="str">
        <f t="shared" ca="1" si="29"/>
        <v>VENCIDAS</v>
      </c>
      <c r="L390" s="11"/>
      <c r="M390" s="83" t="str">
        <f>+VLOOKUP(B390,[1]ACTIVOS!$C$2:$AF$440,30,0)</f>
        <v>OFICINA  ASESORA COMUNICACIONES</v>
      </c>
      <c r="N390" s="97" t="str">
        <f>+VLOOKUP(B390,[1]ACTIVOS!$C$2:$AG$440,31,0)</f>
        <v>N-A</v>
      </c>
    </row>
    <row r="391" spans="1:14" ht="63.5" x14ac:dyDescent="0.35">
      <c r="A391" s="33">
        <v>386</v>
      </c>
      <c r="B391" s="62">
        <v>85460188</v>
      </c>
      <c r="C391" s="9">
        <v>44228</v>
      </c>
      <c r="D391" s="65" t="s">
        <v>479</v>
      </c>
      <c r="E391" s="65" t="s">
        <v>535</v>
      </c>
      <c r="F391" s="8">
        <f t="shared" ca="1" si="26"/>
        <v>3</v>
      </c>
      <c r="G391" s="9">
        <v>44228</v>
      </c>
      <c r="H391" s="64">
        <f t="shared" ca="1" si="27"/>
        <v>45323</v>
      </c>
      <c r="I391" s="8">
        <f t="shared" ca="1" si="30"/>
        <v>3</v>
      </c>
      <c r="J391" s="8">
        <f t="shared" ca="1" si="28"/>
        <v>45</v>
      </c>
      <c r="K391" s="14" t="str">
        <f t="shared" ca="1" si="29"/>
        <v>VENCIDAS</v>
      </c>
      <c r="L391" s="11"/>
      <c r="M391" s="83" t="str">
        <f>+VLOOKUP(B391,[1]ACTIVOS!$C$2:$AF$440,30,0)</f>
        <v>SUBGERENCIA GESTION COMERCIAL Y SERVICIO AL CIUDADANO</v>
      </c>
      <c r="N391" s="97" t="str">
        <f>+VLOOKUP(B391,[1]ACTIVOS!$C$2:$AG$440,31,0)</f>
        <v>N-A</v>
      </c>
    </row>
    <row r="392" spans="1:14" ht="63.5" x14ac:dyDescent="0.35">
      <c r="A392" s="33">
        <v>387</v>
      </c>
      <c r="B392" s="62">
        <v>1082956846</v>
      </c>
      <c r="C392" s="9">
        <v>44228</v>
      </c>
      <c r="D392" s="65" t="s">
        <v>480</v>
      </c>
      <c r="E392" s="65" t="s">
        <v>596</v>
      </c>
      <c r="F392" s="8">
        <f t="shared" ref="F392:F446" ca="1" si="31">DATEDIF(C392,TODAY(),"Y")</f>
        <v>3</v>
      </c>
      <c r="G392" s="9">
        <v>44228</v>
      </c>
      <c r="H392" s="64">
        <f t="shared" ref="H392:H446" ca="1" si="32">DATE(YEAR(G392)+I392,MONTH(G392),DAY(G392))</f>
        <v>45323</v>
      </c>
      <c r="I392" s="8">
        <f t="shared" ca="1" si="30"/>
        <v>3</v>
      </c>
      <c r="J392" s="8">
        <f t="shared" ref="J392:J446" ca="1" si="33">+I392*15</f>
        <v>45</v>
      </c>
      <c r="K392" s="14" t="str">
        <f t="shared" ref="K392:K446" ca="1" si="34">IF(I392&gt;=1,"VENCIDAS","----")</f>
        <v>VENCIDAS</v>
      </c>
      <c r="L392" s="11"/>
      <c r="M392" s="83" t="str">
        <f>+VLOOKUP(B392,[1]ACTIVOS!$C$2:$AF$440,30,0)</f>
        <v>SUBGERENCIA GESTION COMERCIAL Y SERVICIO AL CIUDADANO</v>
      </c>
      <c r="N392" s="97" t="str">
        <f>+VLOOKUP(B392,[1]ACTIVOS!$C$2:$AG$440,31,0)</f>
        <v>N-A</v>
      </c>
    </row>
    <row r="393" spans="1:14" ht="38.5" x14ac:dyDescent="0.35">
      <c r="A393" s="33">
        <v>388</v>
      </c>
      <c r="B393" s="62">
        <v>7144197</v>
      </c>
      <c r="C393" s="9">
        <v>44228</v>
      </c>
      <c r="D393" s="65" t="s">
        <v>481</v>
      </c>
      <c r="E393" s="65" t="s">
        <v>600</v>
      </c>
      <c r="F393" s="8">
        <f t="shared" ca="1" si="31"/>
        <v>3</v>
      </c>
      <c r="G393" s="9">
        <v>44228</v>
      </c>
      <c r="H393" s="64">
        <f t="shared" ca="1" si="32"/>
        <v>45323</v>
      </c>
      <c r="I393" s="8">
        <f t="shared" ca="1" si="30"/>
        <v>3</v>
      </c>
      <c r="J393" s="8">
        <f t="shared" ca="1" si="33"/>
        <v>45</v>
      </c>
      <c r="K393" s="14" t="str">
        <f t="shared" ca="1" si="34"/>
        <v>VENCIDAS</v>
      </c>
      <c r="L393" s="11"/>
      <c r="M393" s="83" t="str">
        <f>+VLOOKUP(B393,[1]ACTIVOS!$C$2:$AF$440,30,0)</f>
        <v>SUBGERENCIA OPERACIÓN DE OTROS SERVICIOS</v>
      </c>
      <c r="N393" s="97" t="str">
        <f>+VLOOKUP(B393,[1]ACTIVOS!$C$2:$AG$440,31,0)</f>
        <v>DIRECCION DE ASEO Y APROVECHAMIENTO</v>
      </c>
    </row>
    <row r="394" spans="1:14" ht="26" x14ac:dyDescent="0.35">
      <c r="A394" s="33">
        <v>389</v>
      </c>
      <c r="B394" s="62">
        <v>36718710</v>
      </c>
      <c r="C394" s="9">
        <v>44242</v>
      </c>
      <c r="D394" s="65" t="s">
        <v>482</v>
      </c>
      <c r="E394" s="65" t="s">
        <v>43</v>
      </c>
      <c r="F394" s="8">
        <f t="shared" ca="1" si="31"/>
        <v>3</v>
      </c>
      <c r="G394" s="9">
        <v>44242</v>
      </c>
      <c r="H394" s="64">
        <f t="shared" ca="1" si="32"/>
        <v>45337</v>
      </c>
      <c r="I394" s="8">
        <f t="shared" ca="1" si="30"/>
        <v>3</v>
      </c>
      <c r="J394" s="8">
        <f t="shared" ca="1" si="33"/>
        <v>45</v>
      </c>
      <c r="K394" s="14" t="str">
        <f t="shared" ca="1" si="34"/>
        <v>VENCIDAS</v>
      </c>
      <c r="L394" s="11"/>
      <c r="M394" s="83" t="str">
        <f>+VLOOKUP(B394,[1]ACTIVOS!$C$2:$AF$440,30,0)</f>
        <v>SECRETARIA GENERAL</v>
      </c>
      <c r="N394" s="97" t="str">
        <f>+VLOOKUP(B394,[1]ACTIVOS!$C$2:$AG$440,31,0)</f>
        <v>N-A</v>
      </c>
    </row>
    <row r="395" spans="1:14" ht="62.5" x14ac:dyDescent="0.35">
      <c r="A395" s="33">
        <v>390</v>
      </c>
      <c r="B395" s="62">
        <v>15249162</v>
      </c>
      <c r="C395" s="9">
        <v>44242</v>
      </c>
      <c r="D395" s="65" t="s">
        <v>483</v>
      </c>
      <c r="E395" s="65" t="s">
        <v>601</v>
      </c>
      <c r="F395" s="8">
        <f t="shared" ca="1" si="31"/>
        <v>3</v>
      </c>
      <c r="G395" s="9">
        <v>44242</v>
      </c>
      <c r="H395" s="64">
        <f t="shared" ca="1" si="32"/>
        <v>45337</v>
      </c>
      <c r="I395" s="8">
        <f t="shared" ca="1" si="30"/>
        <v>3</v>
      </c>
      <c r="J395" s="8">
        <f t="shared" ca="1" si="33"/>
        <v>45</v>
      </c>
      <c r="K395" s="14" t="str">
        <f t="shared" ca="1" si="34"/>
        <v>VENCIDAS</v>
      </c>
      <c r="L395" s="11"/>
      <c r="M395" s="83" t="str">
        <f>+VLOOKUP(B395,[1]ACTIVOS!$C$2:$AF$440,30,0)</f>
        <v>SUBGERENCIA OPERACIÓN DE OTROS SERVICIOS</v>
      </c>
      <c r="N395" s="97" t="str">
        <f>+VLOOKUP(B395,[1]ACTIVOS!$C$2:$AG$440,31,0)</f>
        <v>DIRECCION ACTIVIDADES COMPLEMENTARIAS Y SERVICIOS NO REGULADOS</v>
      </c>
    </row>
    <row r="396" spans="1:14" ht="38.5" x14ac:dyDescent="0.35">
      <c r="A396" s="33">
        <v>391</v>
      </c>
      <c r="B396" s="62">
        <v>12562017</v>
      </c>
      <c r="C396" s="9">
        <v>44242</v>
      </c>
      <c r="D396" s="65" t="s">
        <v>484</v>
      </c>
      <c r="E396" s="65" t="s">
        <v>43</v>
      </c>
      <c r="F396" s="8">
        <f t="shared" ca="1" si="31"/>
        <v>3</v>
      </c>
      <c r="G396" s="9">
        <v>44242</v>
      </c>
      <c r="H396" s="64">
        <f t="shared" ca="1" si="32"/>
        <v>45337</v>
      </c>
      <c r="I396" s="8">
        <f t="shared" ca="1" si="30"/>
        <v>3</v>
      </c>
      <c r="J396" s="8">
        <f t="shared" ca="1" si="33"/>
        <v>45</v>
      </c>
      <c r="K396" s="14" t="str">
        <f t="shared" ca="1" si="34"/>
        <v>VENCIDAS</v>
      </c>
      <c r="L396" s="11"/>
      <c r="M396" s="83" t="str">
        <f>+VLOOKUP(B396,[1]ACTIVOS!$C$2:$AF$440,30,0)</f>
        <v>SUBGERENCIA OPERACIÓN DE OTROS SERVICIOS</v>
      </c>
      <c r="N396" s="97" t="str">
        <f>+VLOOKUP(B396,[1]ACTIVOS!$C$2:$AG$440,31,0)</f>
        <v>DIRECCION ENERGIA Y ALUMBRADO PUBLICO</v>
      </c>
    </row>
    <row r="397" spans="1:14" ht="63.5" x14ac:dyDescent="0.35">
      <c r="A397" s="33">
        <v>392</v>
      </c>
      <c r="B397" s="62">
        <v>57432639</v>
      </c>
      <c r="C397" s="9">
        <v>44242</v>
      </c>
      <c r="D397" s="65" t="s">
        <v>485</v>
      </c>
      <c r="E397" s="65" t="s">
        <v>539</v>
      </c>
      <c r="F397" s="8">
        <f t="shared" ca="1" si="31"/>
        <v>3</v>
      </c>
      <c r="G397" s="9">
        <v>44242</v>
      </c>
      <c r="H397" s="64">
        <f t="shared" ca="1" si="32"/>
        <v>45337</v>
      </c>
      <c r="I397" s="8">
        <f t="shared" ca="1" si="30"/>
        <v>3</v>
      </c>
      <c r="J397" s="8">
        <f t="shared" ca="1" si="33"/>
        <v>45</v>
      </c>
      <c r="K397" s="14" t="str">
        <f t="shared" ca="1" si="34"/>
        <v>VENCIDAS</v>
      </c>
      <c r="L397" s="11"/>
      <c r="M397" s="83" t="str">
        <f>+VLOOKUP(B397,[1]ACTIVOS!$C$2:$AF$440,30,0)</f>
        <v>SUBGERENCIA GESTION COMERCIAL Y SERVICIO AL CIUDADANO</v>
      </c>
      <c r="N397" s="97" t="str">
        <f>+VLOOKUP(B397,[1]ACTIVOS!$C$2:$AG$440,31,0)</f>
        <v>N-A</v>
      </c>
    </row>
    <row r="398" spans="1:14" ht="63.5" x14ac:dyDescent="0.35">
      <c r="A398" s="33">
        <v>393</v>
      </c>
      <c r="B398" s="62">
        <v>1082916737</v>
      </c>
      <c r="C398" s="9">
        <v>44242</v>
      </c>
      <c r="D398" s="65" t="s">
        <v>486</v>
      </c>
      <c r="E398" s="65" t="s">
        <v>539</v>
      </c>
      <c r="F398" s="8">
        <f t="shared" ca="1" si="31"/>
        <v>3</v>
      </c>
      <c r="G398" s="9">
        <v>44242</v>
      </c>
      <c r="H398" s="64">
        <f t="shared" ca="1" si="32"/>
        <v>45337</v>
      </c>
      <c r="I398" s="8">
        <f t="shared" ca="1" si="30"/>
        <v>3</v>
      </c>
      <c r="J398" s="8">
        <f t="shared" ca="1" si="33"/>
        <v>45</v>
      </c>
      <c r="K398" s="14" t="str">
        <f t="shared" ca="1" si="34"/>
        <v>VENCIDAS</v>
      </c>
      <c r="L398" s="11"/>
      <c r="M398" s="83" t="str">
        <f>+VLOOKUP(B398,[1]ACTIVOS!$C$2:$AF$440,30,0)</f>
        <v>SUBGERENCIA GESTION COMERCIAL Y SERVICIO AL CIUDADANO</v>
      </c>
      <c r="N398" s="97" t="str">
        <f>+VLOOKUP(B398,[1]ACTIVOS!$C$2:$AG$440,31,0)</f>
        <v>N-A</v>
      </c>
    </row>
    <row r="399" spans="1:14" ht="63.5" x14ac:dyDescent="0.35">
      <c r="A399" s="33">
        <v>394</v>
      </c>
      <c r="B399" s="62">
        <v>1152937149</v>
      </c>
      <c r="C399" s="9">
        <v>44242</v>
      </c>
      <c r="D399" s="65" t="s">
        <v>487</v>
      </c>
      <c r="E399" s="65" t="s">
        <v>539</v>
      </c>
      <c r="F399" s="8">
        <f t="shared" ca="1" si="31"/>
        <v>3</v>
      </c>
      <c r="G399" s="9">
        <v>44242</v>
      </c>
      <c r="H399" s="64">
        <f t="shared" ca="1" si="32"/>
        <v>45337</v>
      </c>
      <c r="I399" s="8">
        <f t="shared" ca="1" si="30"/>
        <v>3</v>
      </c>
      <c r="J399" s="8">
        <f t="shared" ca="1" si="33"/>
        <v>45</v>
      </c>
      <c r="K399" s="14" t="str">
        <f t="shared" ca="1" si="34"/>
        <v>VENCIDAS</v>
      </c>
      <c r="L399" s="11"/>
      <c r="M399" s="83" t="str">
        <f>+VLOOKUP(B399,[1]ACTIVOS!$C$2:$AF$440,30,0)</f>
        <v>SUBGERENCIA GESTION COMERCIAL Y SERVICIO AL CIUDADANO</v>
      </c>
      <c r="N399" s="97" t="str">
        <f>+VLOOKUP(B399,[1]ACTIVOS!$C$2:$AG$440,31,0)</f>
        <v>N-A</v>
      </c>
    </row>
    <row r="400" spans="1:14" ht="37.5" x14ac:dyDescent="0.35">
      <c r="A400" s="33">
        <v>395</v>
      </c>
      <c r="B400" s="62">
        <v>1082932529</v>
      </c>
      <c r="C400" s="9">
        <v>44256</v>
      </c>
      <c r="D400" s="65" t="s">
        <v>488</v>
      </c>
      <c r="E400" s="65" t="s">
        <v>535</v>
      </c>
      <c r="F400" s="8">
        <f t="shared" ca="1" si="31"/>
        <v>3</v>
      </c>
      <c r="G400" s="9">
        <v>44256</v>
      </c>
      <c r="H400" s="64">
        <f t="shared" ca="1" si="32"/>
        <v>45352</v>
      </c>
      <c r="I400" s="8">
        <f t="shared" ca="1" si="30"/>
        <v>3</v>
      </c>
      <c r="J400" s="8">
        <f t="shared" ca="1" si="33"/>
        <v>45</v>
      </c>
      <c r="K400" s="14" t="str">
        <f t="shared" ca="1" si="34"/>
        <v>VENCIDAS</v>
      </c>
      <c r="L400" s="11"/>
      <c r="M400" s="83" t="str">
        <f>+VLOOKUP(B400,[1]ACTIVOS!$C$2:$AF$440,30,0)</f>
        <v>SUBGERENCIA CORPORATIVA</v>
      </c>
      <c r="N400" s="97" t="str">
        <f>+VLOOKUP(B400,[1]ACTIVOS!$C$2:$AG$440,31,0)</f>
        <v>DIRECCIÓN ADMINISTRATIVA Y FINANCIERA</v>
      </c>
    </row>
    <row r="401" spans="1:14" ht="63.5" x14ac:dyDescent="0.35">
      <c r="A401" s="33">
        <v>396</v>
      </c>
      <c r="B401" s="62">
        <v>91430352</v>
      </c>
      <c r="C401" s="9">
        <v>44256</v>
      </c>
      <c r="D401" s="65" t="s">
        <v>489</v>
      </c>
      <c r="E401" s="65" t="s">
        <v>570</v>
      </c>
      <c r="F401" s="8">
        <f t="shared" ca="1" si="31"/>
        <v>3</v>
      </c>
      <c r="G401" s="9">
        <v>44256</v>
      </c>
      <c r="H401" s="64">
        <f t="shared" ca="1" si="32"/>
        <v>45352</v>
      </c>
      <c r="I401" s="8">
        <f t="shared" ca="1" si="30"/>
        <v>3</v>
      </c>
      <c r="J401" s="8">
        <f t="shared" ca="1" si="33"/>
        <v>45</v>
      </c>
      <c r="K401" s="14" t="str">
        <f t="shared" ca="1" si="34"/>
        <v>VENCIDAS</v>
      </c>
      <c r="L401" s="11"/>
      <c r="M401" s="83" t="str">
        <f>+VLOOKUP(B401,[1]ACTIVOS!$C$2:$AF$440,30,0)</f>
        <v>SUBGERENCIA GESTION COMERCIAL Y SERVICIO AL CIUDADANO</v>
      </c>
      <c r="N401" s="97" t="str">
        <f>+VLOOKUP(B401,[1]ACTIVOS!$C$2:$AG$440,31,0)</f>
        <v>N-A</v>
      </c>
    </row>
    <row r="402" spans="1:14" ht="37.5" x14ac:dyDescent="0.35">
      <c r="A402" s="33">
        <v>397</v>
      </c>
      <c r="B402" s="62">
        <v>1010030167</v>
      </c>
      <c r="C402" s="9">
        <v>44256</v>
      </c>
      <c r="D402" s="65" t="s">
        <v>490</v>
      </c>
      <c r="E402" s="65" t="s">
        <v>535</v>
      </c>
      <c r="F402" s="8">
        <f t="shared" ca="1" si="31"/>
        <v>3</v>
      </c>
      <c r="G402" s="9">
        <v>44256</v>
      </c>
      <c r="H402" s="64">
        <f t="shared" ca="1" si="32"/>
        <v>45352</v>
      </c>
      <c r="I402" s="8">
        <f t="shared" ca="1" si="30"/>
        <v>3</v>
      </c>
      <c r="J402" s="8">
        <f t="shared" ca="1" si="33"/>
        <v>45</v>
      </c>
      <c r="K402" s="14" t="str">
        <f t="shared" ca="1" si="34"/>
        <v>VENCIDAS</v>
      </c>
      <c r="L402" s="11"/>
      <c r="M402" s="83" t="str">
        <f>+VLOOKUP(B402,[1]ACTIVOS!$C$2:$AF$440,30,0)</f>
        <v>SUBGERENCIA CORPORATIVA</v>
      </c>
      <c r="N402" s="97" t="str">
        <f>+VLOOKUP(B402,[1]ACTIVOS!$C$2:$AG$440,31,0)</f>
        <v>DIRECCIÓN ADMINISTRATIVA Y FINANCIERA</v>
      </c>
    </row>
    <row r="403" spans="1:14" ht="38.5" x14ac:dyDescent="0.35">
      <c r="A403" s="33">
        <v>398</v>
      </c>
      <c r="B403" s="62">
        <v>85477086</v>
      </c>
      <c r="C403" s="9">
        <v>44291</v>
      </c>
      <c r="D403" s="65" t="s">
        <v>491</v>
      </c>
      <c r="E403" s="65" t="s">
        <v>602</v>
      </c>
      <c r="F403" s="8">
        <f t="shared" ca="1" si="31"/>
        <v>3</v>
      </c>
      <c r="G403" s="9">
        <v>44291</v>
      </c>
      <c r="H403" s="64">
        <f t="shared" ca="1" si="32"/>
        <v>45387</v>
      </c>
      <c r="I403" s="8">
        <f t="shared" ca="1" si="30"/>
        <v>3</v>
      </c>
      <c r="J403" s="8">
        <f t="shared" ca="1" si="33"/>
        <v>45</v>
      </c>
      <c r="K403" s="14" t="str">
        <f t="shared" ca="1" si="34"/>
        <v>VENCIDAS</v>
      </c>
      <c r="L403" s="11"/>
      <c r="M403" s="83" t="str">
        <f>+VLOOKUP(B403,[1]ACTIVOS!$C$2:$AF$440,30,0)</f>
        <v>SUBGERENCIA OPERACIÓN DE OTROS SERVICIOS</v>
      </c>
      <c r="N403" s="97" t="str">
        <f>+VLOOKUP(B403,[1]ACTIVOS!$C$2:$AG$440,31,0)</f>
        <v>DIRECCION DE ASEO Y APROVECHAMIENTO</v>
      </c>
    </row>
    <row r="404" spans="1:14" ht="38.5" x14ac:dyDescent="0.35">
      <c r="A404" s="33">
        <v>399</v>
      </c>
      <c r="B404" s="62">
        <v>7144547</v>
      </c>
      <c r="C404" s="9">
        <v>44291</v>
      </c>
      <c r="D404" s="65" t="s">
        <v>492</v>
      </c>
      <c r="E404" s="65" t="s">
        <v>602</v>
      </c>
      <c r="F404" s="8">
        <f t="shared" ca="1" si="31"/>
        <v>3</v>
      </c>
      <c r="G404" s="9">
        <v>44291</v>
      </c>
      <c r="H404" s="64">
        <f t="shared" ca="1" si="32"/>
        <v>45387</v>
      </c>
      <c r="I404" s="8">
        <f t="shared" ca="1" si="30"/>
        <v>3</v>
      </c>
      <c r="J404" s="8">
        <f t="shared" ca="1" si="33"/>
        <v>45</v>
      </c>
      <c r="K404" s="14" t="str">
        <f t="shared" ca="1" si="34"/>
        <v>VENCIDAS</v>
      </c>
      <c r="L404" s="11"/>
      <c r="M404" s="83" t="str">
        <f>+VLOOKUP(B404,[1]ACTIVOS!$C$2:$AF$440,30,0)</f>
        <v>SUBGERENCIA OPERACIÓN DE OTROS SERVICIOS</v>
      </c>
      <c r="N404" s="97" t="str">
        <f>+VLOOKUP(B404,[1]ACTIVOS!$C$2:$AG$440,31,0)</f>
        <v>DIRECCION DE ASEO Y APROVECHAMIENTO</v>
      </c>
    </row>
    <row r="405" spans="1:14" ht="63.5" x14ac:dyDescent="0.35">
      <c r="A405" s="33">
        <v>400</v>
      </c>
      <c r="B405" s="62">
        <v>84094194</v>
      </c>
      <c r="C405" s="9">
        <v>44306</v>
      </c>
      <c r="D405" s="65" t="s">
        <v>493</v>
      </c>
      <c r="E405" s="65" t="s">
        <v>539</v>
      </c>
      <c r="F405" s="8">
        <f t="shared" ca="1" si="31"/>
        <v>2</v>
      </c>
      <c r="G405" s="9">
        <v>44306</v>
      </c>
      <c r="H405" s="64">
        <f t="shared" ca="1" si="32"/>
        <v>45036</v>
      </c>
      <c r="I405" s="8">
        <f t="shared" ca="1" si="30"/>
        <v>2</v>
      </c>
      <c r="J405" s="8">
        <f t="shared" ca="1" si="33"/>
        <v>30</v>
      </c>
      <c r="K405" s="14" t="str">
        <f t="shared" ca="1" si="34"/>
        <v>VENCIDAS</v>
      </c>
      <c r="L405" s="11"/>
      <c r="M405" s="83" t="str">
        <f>+VLOOKUP(B405,[1]ACTIVOS!$C$2:$AF$440,30,0)</f>
        <v>SUBGERENCIA GESTION COMERCIAL Y SERVICIO AL CIUDADANO</v>
      </c>
      <c r="N405" s="97" t="str">
        <f>+VLOOKUP(B405,[1]ACTIVOS!$C$2:$AG$440,31,0)</f>
        <v>N-A</v>
      </c>
    </row>
    <row r="406" spans="1:14" ht="63.5" x14ac:dyDescent="0.35">
      <c r="A406" s="33">
        <v>401</v>
      </c>
      <c r="B406" s="62">
        <v>1123992396</v>
      </c>
      <c r="C406" s="9">
        <v>44306</v>
      </c>
      <c r="D406" s="65" t="s">
        <v>494</v>
      </c>
      <c r="E406" s="65" t="s">
        <v>596</v>
      </c>
      <c r="F406" s="8">
        <f t="shared" ca="1" si="31"/>
        <v>2</v>
      </c>
      <c r="G406" s="9">
        <v>44306</v>
      </c>
      <c r="H406" s="64">
        <f t="shared" ca="1" si="32"/>
        <v>45036</v>
      </c>
      <c r="I406" s="8">
        <f t="shared" ca="1" si="30"/>
        <v>2</v>
      </c>
      <c r="J406" s="8">
        <f t="shared" ca="1" si="33"/>
        <v>30</v>
      </c>
      <c r="K406" s="14" t="str">
        <f t="shared" ca="1" si="34"/>
        <v>VENCIDAS</v>
      </c>
      <c r="L406" s="11"/>
      <c r="M406" s="83" t="str">
        <f>+VLOOKUP(B406,[1]ACTIVOS!$C$2:$AF$440,30,0)</f>
        <v>SUBGERENCIA GESTION COMERCIAL Y SERVICIO AL CIUDADANO</v>
      </c>
      <c r="N406" s="97" t="str">
        <f>+VLOOKUP(B406,[1]ACTIVOS!$C$2:$AG$440,31,0)</f>
        <v>N-A</v>
      </c>
    </row>
    <row r="407" spans="1:14" ht="63.5" x14ac:dyDescent="0.35">
      <c r="A407" s="33">
        <v>402</v>
      </c>
      <c r="B407" s="62">
        <v>45517341</v>
      </c>
      <c r="C407" s="9">
        <v>44306</v>
      </c>
      <c r="D407" s="65" t="s">
        <v>495</v>
      </c>
      <c r="E407" s="65" t="s">
        <v>539</v>
      </c>
      <c r="F407" s="8">
        <f t="shared" ca="1" si="31"/>
        <v>2</v>
      </c>
      <c r="G407" s="9">
        <v>44306</v>
      </c>
      <c r="H407" s="64">
        <f t="shared" ca="1" si="32"/>
        <v>45036</v>
      </c>
      <c r="I407" s="8">
        <f t="shared" ref="I407:I446" ca="1" si="35">DATEDIF(G407,TODAY(),"Y")</f>
        <v>2</v>
      </c>
      <c r="J407" s="8">
        <f t="shared" ca="1" si="33"/>
        <v>30</v>
      </c>
      <c r="K407" s="14" t="str">
        <f t="shared" ca="1" si="34"/>
        <v>VENCIDAS</v>
      </c>
      <c r="L407" s="11"/>
      <c r="M407" s="83" t="str">
        <f>+VLOOKUP(B407,[1]ACTIVOS!$C$2:$AF$440,30,0)</f>
        <v>SUBGERENCIA GESTION COMERCIAL Y SERVICIO AL CIUDADANO</v>
      </c>
      <c r="N407" s="97" t="str">
        <f>+VLOOKUP(B407,[1]ACTIVOS!$C$2:$AG$440,31,0)</f>
        <v>N-A</v>
      </c>
    </row>
    <row r="408" spans="1:14" ht="38.5" x14ac:dyDescent="0.35">
      <c r="A408" s="33">
        <v>403</v>
      </c>
      <c r="B408" s="62">
        <v>1082975580</v>
      </c>
      <c r="C408" s="9">
        <v>44306</v>
      </c>
      <c r="D408" s="65" t="s">
        <v>496</v>
      </c>
      <c r="E408" s="65" t="s">
        <v>539</v>
      </c>
      <c r="F408" s="8">
        <f t="shared" ca="1" si="31"/>
        <v>2</v>
      </c>
      <c r="G408" s="9">
        <v>44306</v>
      </c>
      <c r="H408" s="64">
        <f t="shared" ca="1" si="32"/>
        <v>45036</v>
      </c>
      <c r="I408" s="8">
        <f t="shared" ca="1" si="35"/>
        <v>2</v>
      </c>
      <c r="J408" s="8">
        <f t="shared" ca="1" si="33"/>
        <v>30</v>
      </c>
      <c r="K408" s="14" t="str">
        <f t="shared" ca="1" si="34"/>
        <v>VENCIDAS</v>
      </c>
      <c r="L408" s="11"/>
      <c r="M408" s="83" t="str">
        <f>+VLOOKUP(B408,[1]ACTIVOS!$C$2:$AF$440,30,0)</f>
        <v>SUBGERENCIA OPERACIÓN DE OTROS SERVICIOS</v>
      </c>
      <c r="N408" s="97" t="str">
        <f>+VLOOKUP(B408,[1]ACTIVOS!$C$2:$AG$440,31,0)</f>
        <v>DIRECCION ENERGIA Y ALUMBRADO PUBLICO</v>
      </c>
    </row>
    <row r="409" spans="1:14" ht="51" x14ac:dyDescent="0.35">
      <c r="A409" s="33">
        <v>404</v>
      </c>
      <c r="B409" s="62">
        <v>1082835383</v>
      </c>
      <c r="C409" s="9">
        <v>44306</v>
      </c>
      <c r="D409" s="65" t="s">
        <v>497</v>
      </c>
      <c r="E409" s="65" t="s">
        <v>539</v>
      </c>
      <c r="F409" s="8">
        <f t="shared" ca="1" si="31"/>
        <v>2</v>
      </c>
      <c r="G409" s="9">
        <v>44306</v>
      </c>
      <c r="H409" s="64">
        <f t="shared" ca="1" si="32"/>
        <v>45036</v>
      </c>
      <c r="I409" s="8">
        <f t="shared" ca="1" si="35"/>
        <v>2</v>
      </c>
      <c r="J409" s="8">
        <f t="shared" ca="1" si="33"/>
        <v>30</v>
      </c>
      <c r="K409" s="14" t="str">
        <f t="shared" ca="1" si="34"/>
        <v>VENCIDAS</v>
      </c>
      <c r="L409" s="11"/>
      <c r="M409" s="83" t="str">
        <f>+VLOOKUP(B409,[1]ACTIVOS!$C$2:$AF$440,30,0)</f>
        <v>OFICINA DE ASUNTOS JURIDICOS Y CONTRATACION</v>
      </c>
      <c r="N409" s="97" t="str">
        <f>+VLOOKUP(B409,[1]ACTIVOS!$C$2:$AG$440,31,0)</f>
        <v>N-A</v>
      </c>
    </row>
    <row r="410" spans="1:14" ht="38.5" x14ac:dyDescent="0.35">
      <c r="A410" s="33">
        <v>405</v>
      </c>
      <c r="B410" s="62">
        <v>7634642</v>
      </c>
      <c r="C410" s="9">
        <v>44321</v>
      </c>
      <c r="D410" s="65" t="s">
        <v>498</v>
      </c>
      <c r="E410" s="65" t="s">
        <v>548</v>
      </c>
      <c r="F410" s="8">
        <f t="shared" ca="1" si="31"/>
        <v>2</v>
      </c>
      <c r="G410" s="9">
        <v>44321</v>
      </c>
      <c r="H410" s="64">
        <f t="shared" ca="1" si="32"/>
        <v>45051</v>
      </c>
      <c r="I410" s="8">
        <f t="shared" ca="1" si="35"/>
        <v>2</v>
      </c>
      <c r="J410" s="8">
        <f t="shared" ca="1" si="33"/>
        <v>30</v>
      </c>
      <c r="K410" s="14" t="str">
        <f t="shared" ca="1" si="34"/>
        <v>VENCIDAS</v>
      </c>
      <c r="L410" s="11"/>
      <c r="M410" s="83" t="str">
        <f>+VLOOKUP(B410,[1]ACTIVOS!$C$2:$AF$440,30,0)</f>
        <v xml:space="preserve">SUBGERENCIA ACUEDUCTO Y ALCANTARILLADO </v>
      </c>
      <c r="N410" s="97" t="str">
        <f>+VLOOKUP(B410,[1]ACTIVOS!$C$2:$AG$440,31,0)</f>
        <v>N-A</v>
      </c>
    </row>
    <row r="411" spans="1:14" ht="38.5" x14ac:dyDescent="0.35">
      <c r="A411" s="33">
        <v>406</v>
      </c>
      <c r="B411" s="62">
        <v>7144518</v>
      </c>
      <c r="C411" s="9">
        <v>44321</v>
      </c>
      <c r="D411" s="65" t="s">
        <v>499</v>
      </c>
      <c r="E411" s="65" t="s">
        <v>539</v>
      </c>
      <c r="F411" s="8">
        <f t="shared" ca="1" si="31"/>
        <v>2</v>
      </c>
      <c r="G411" s="9">
        <v>44321</v>
      </c>
      <c r="H411" s="64">
        <f t="shared" ca="1" si="32"/>
        <v>45051</v>
      </c>
      <c r="I411" s="8">
        <f t="shared" ca="1" si="35"/>
        <v>2</v>
      </c>
      <c r="J411" s="8">
        <f t="shared" ca="1" si="33"/>
        <v>30</v>
      </c>
      <c r="K411" s="14" t="str">
        <f t="shared" ca="1" si="34"/>
        <v>VENCIDAS</v>
      </c>
      <c r="L411" s="11"/>
      <c r="M411" s="83" t="str">
        <f>+VLOOKUP(B411,[1]ACTIVOS!$C$2:$AF$440,30,0)</f>
        <v>SUBGERENCIA OPERACIÓN DE OTROS SERVICIOS</v>
      </c>
      <c r="N411" s="97" t="str">
        <f>+VLOOKUP(B411,[1]ACTIVOS!$C$2:$AG$440,31,0)</f>
        <v>DIRECCION DE ASEO Y APROVECHAMIENTO</v>
      </c>
    </row>
    <row r="412" spans="1:14" s="107" customFormat="1" ht="14.5" x14ac:dyDescent="0.35">
      <c r="A412" s="98">
        <v>407</v>
      </c>
      <c r="B412" s="99">
        <v>1082912787</v>
      </c>
      <c r="C412" s="100">
        <v>44321</v>
      </c>
      <c r="D412" s="101" t="s">
        <v>500</v>
      </c>
      <c r="E412" s="101" t="s">
        <v>565</v>
      </c>
      <c r="F412" s="102">
        <f t="shared" ca="1" si="31"/>
        <v>2</v>
      </c>
      <c r="G412" s="100">
        <v>44321</v>
      </c>
      <c r="H412" s="100">
        <f t="shared" ca="1" si="32"/>
        <v>45051</v>
      </c>
      <c r="I412" s="102">
        <f t="shared" ca="1" si="35"/>
        <v>2</v>
      </c>
      <c r="J412" s="102">
        <f t="shared" ca="1" si="33"/>
        <v>30</v>
      </c>
      <c r="K412" s="103" t="str">
        <f t="shared" ca="1" si="34"/>
        <v>VENCIDAS</v>
      </c>
      <c r="L412" s="104" t="s">
        <v>610</v>
      </c>
      <c r="M412" s="105"/>
      <c r="N412" s="106"/>
    </row>
    <row r="413" spans="1:14" ht="38.5" x14ac:dyDescent="0.35">
      <c r="A413" s="33">
        <v>408</v>
      </c>
      <c r="B413" s="62">
        <v>79551774</v>
      </c>
      <c r="C413" s="9">
        <v>44321</v>
      </c>
      <c r="D413" s="65" t="s">
        <v>501</v>
      </c>
      <c r="E413" s="65" t="s">
        <v>562</v>
      </c>
      <c r="F413" s="8">
        <f t="shared" ca="1" si="31"/>
        <v>2</v>
      </c>
      <c r="G413" s="9">
        <v>44321</v>
      </c>
      <c r="H413" s="64">
        <f t="shared" ca="1" si="32"/>
        <v>45051</v>
      </c>
      <c r="I413" s="8">
        <f t="shared" ca="1" si="35"/>
        <v>2</v>
      </c>
      <c r="J413" s="8">
        <f t="shared" ca="1" si="33"/>
        <v>30</v>
      </c>
      <c r="K413" s="14" t="str">
        <f t="shared" ca="1" si="34"/>
        <v>VENCIDAS</v>
      </c>
      <c r="L413" s="11"/>
      <c r="M413" s="83" t="str">
        <f>+VLOOKUP(B413,[1]ACTIVOS!$C$2:$AF$440,30,0)</f>
        <v xml:space="preserve">SUBGERENCIA ACUEDUCTO Y ALCANTARILLADO </v>
      </c>
      <c r="N413" s="97" t="str">
        <f>+VLOOKUP(B413,[1]ACTIVOS!$C$2:$AG$440,31,0)</f>
        <v>N-A</v>
      </c>
    </row>
    <row r="414" spans="1:14" ht="38.5" x14ac:dyDescent="0.35">
      <c r="A414" s="33">
        <v>409</v>
      </c>
      <c r="B414" s="62">
        <v>85471350</v>
      </c>
      <c r="C414" s="9">
        <v>44321</v>
      </c>
      <c r="D414" s="65" t="s">
        <v>502</v>
      </c>
      <c r="E414" s="65" t="s">
        <v>43</v>
      </c>
      <c r="F414" s="8">
        <f t="shared" ca="1" si="31"/>
        <v>2</v>
      </c>
      <c r="G414" s="9">
        <v>44321</v>
      </c>
      <c r="H414" s="64">
        <f t="shared" ca="1" si="32"/>
        <v>45051</v>
      </c>
      <c r="I414" s="8">
        <f t="shared" ca="1" si="35"/>
        <v>2</v>
      </c>
      <c r="J414" s="8">
        <f t="shared" ca="1" si="33"/>
        <v>30</v>
      </c>
      <c r="K414" s="14" t="str">
        <f t="shared" ca="1" si="34"/>
        <v>VENCIDAS</v>
      </c>
      <c r="L414" s="11"/>
      <c r="M414" s="83" t="str">
        <f>+VLOOKUP(B414,[1]ACTIVOS!$C$2:$AF$440,30,0)</f>
        <v>SUBGERENCIA PROYECTOS Y SOSTENIBILIDAD</v>
      </c>
      <c r="N414" s="97" t="str">
        <f>+VLOOKUP(B414,[1]ACTIVOS!$C$2:$AG$440,31,0)</f>
        <v>N-A</v>
      </c>
    </row>
    <row r="415" spans="1:14" ht="38.5" x14ac:dyDescent="0.35">
      <c r="A415" s="33">
        <v>410</v>
      </c>
      <c r="B415" s="62">
        <v>85463112</v>
      </c>
      <c r="C415" s="9">
        <v>44321</v>
      </c>
      <c r="D415" s="65" t="s">
        <v>503</v>
      </c>
      <c r="E415" s="65" t="s">
        <v>584</v>
      </c>
      <c r="F415" s="8">
        <f t="shared" ca="1" si="31"/>
        <v>2</v>
      </c>
      <c r="G415" s="9">
        <v>44321</v>
      </c>
      <c r="H415" s="64">
        <f t="shared" ca="1" si="32"/>
        <v>45051</v>
      </c>
      <c r="I415" s="8">
        <f t="shared" ca="1" si="35"/>
        <v>2</v>
      </c>
      <c r="J415" s="8">
        <f t="shared" ca="1" si="33"/>
        <v>30</v>
      </c>
      <c r="K415" s="14" t="str">
        <f t="shared" ca="1" si="34"/>
        <v>VENCIDAS</v>
      </c>
      <c r="L415" s="11"/>
      <c r="M415" s="83" t="str">
        <f>+VLOOKUP(B415,[1]ACTIVOS!$C$2:$AF$440,30,0)</f>
        <v xml:space="preserve">SUBGERENCIA ACUEDUCTO Y ALCANTARILLADO </v>
      </c>
      <c r="N415" s="97" t="str">
        <f>+VLOOKUP(B415,[1]ACTIVOS!$C$2:$AG$440,31,0)</f>
        <v>N-A</v>
      </c>
    </row>
    <row r="416" spans="1:14" ht="63.5" x14ac:dyDescent="0.35">
      <c r="A416" s="33">
        <v>411</v>
      </c>
      <c r="B416" s="62">
        <v>1148148943</v>
      </c>
      <c r="C416" s="9">
        <v>44321</v>
      </c>
      <c r="D416" s="65" t="s">
        <v>504</v>
      </c>
      <c r="E416" s="65" t="s">
        <v>596</v>
      </c>
      <c r="F416" s="8">
        <f t="shared" ca="1" si="31"/>
        <v>2</v>
      </c>
      <c r="G416" s="9">
        <v>44321</v>
      </c>
      <c r="H416" s="64">
        <f t="shared" ca="1" si="32"/>
        <v>45051</v>
      </c>
      <c r="I416" s="8">
        <f t="shared" ca="1" si="35"/>
        <v>2</v>
      </c>
      <c r="J416" s="8">
        <f t="shared" ca="1" si="33"/>
        <v>30</v>
      </c>
      <c r="K416" s="14" t="str">
        <f t="shared" ca="1" si="34"/>
        <v>VENCIDAS</v>
      </c>
      <c r="L416" s="11"/>
      <c r="M416" s="83" t="str">
        <f>+VLOOKUP(B416,[1]ACTIVOS!$C$2:$AF$440,30,0)</f>
        <v>SUBGERENCIA GESTION COMERCIAL Y SERVICIO AL CIUDADANO</v>
      </c>
      <c r="N416" s="97" t="str">
        <f>+VLOOKUP(B416,[1]ACTIVOS!$C$2:$AG$440,31,0)</f>
        <v>N-A</v>
      </c>
    </row>
    <row r="417" spans="1:14" ht="26" x14ac:dyDescent="0.35">
      <c r="A417" s="33">
        <v>412</v>
      </c>
      <c r="B417" s="62">
        <v>1004461333</v>
      </c>
      <c r="C417" s="9">
        <v>44321</v>
      </c>
      <c r="D417" s="65" t="s">
        <v>505</v>
      </c>
      <c r="E417" s="65" t="s">
        <v>535</v>
      </c>
      <c r="F417" s="8">
        <f t="shared" ca="1" si="31"/>
        <v>2</v>
      </c>
      <c r="G417" s="9">
        <v>44321</v>
      </c>
      <c r="H417" s="64">
        <f t="shared" ca="1" si="32"/>
        <v>45051</v>
      </c>
      <c r="I417" s="8">
        <f t="shared" ca="1" si="35"/>
        <v>2</v>
      </c>
      <c r="J417" s="8">
        <f t="shared" ca="1" si="33"/>
        <v>30</v>
      </c>
      <c r="K417" s="14" t="str">
        <f t="shared" ca="1" si="34"/>
        <v>VENCIDAS</v>
      </c>
      <c r="L417" s="11"/>
      <c r="M417" s="83" t="str">
        <f>+VLOOKUP(B417,[1]ACTIVOS!$C$2:$AF$440,30,0)</f>
        <v>OFICINA  ASESORA COMUNICACIONES</v>
      </c>
      <c r="N417" s="97" t="str">
        <f>+VLOOKUP(B417,[1]ACTIVOS!$C$2:$AG$440,31,0)</f>
        <v>N-A</v>
      </c>
    </row>
    <row r="418" spans="1:14" ht="63.5" x14ac:dyDescent="0.35">
      <c r="A418" s="33">
        <v>413</v>
      </c>
      <c r="B418" s="62">
        <v>1095838344</v>
      </c>
      <c r="C418" s="9">
        <v>44334</v>
      </c>
      <c r="D418" s="65" t="s">
        <v>506</v>
      </c>
      <c r="E418" s="65" t="s">
        <v>596</v>
      </c>
      <c r="F418" s="8">
        <f t="shared" ca="1" si="31"/>
        <v>2</v>
      </c>
      <c r="G418" s="9">
        <v>44334</v>
      </c>
      <c r="H418" s="64">
        <f t="shared" ca="1" si="32"/>
        <v>45064</v>
      </c>
      <c r="I418" s="8">
        <f t="shared" ca="1" si="35"/>
        <v>2</v>
      </c>
      <c r="J418" s="8">
        <f t="shared" ca="1" si="33"/>
        <v>30</v>
      </c>
      <c r="K418" s="14" t="str">
        <f t="shared" ca="1" si="34"/>
        <v>VENCIDAS</v>
      </c>
      <c r="L418" s="11"/>
      <c r="M418" s="83" t="str">
        <f>+VLOOKUP(B418,[1]ACTIVOS!$C$2:$AF$440,30,0)</f>
        <v>SUBGERENCIA GESTION COMERCIAL Y SERVICIO AL CIUDADANO</v>
      </c>
      <c r="N418" s="97" t="str">
        <f>+VLOOKUP(B418,[1]ACTIVOS!$C$2:$AG$440,31,0)</f>
        <v>N-A</v>
      </c>
    </row>
    <row r="419" spans="1:14" ht="38.5" x14ac:dyDescent="0.35">
      <c r="A419" s="33">
        <v>414</v>
      </c>
      <c r="B419" s="62">
        <v>85466042</v>
      </c>
      <c r="C419" s="9">
        <v>44348</v>
      </c>
      <c r="D419" s="65" t="s">
        <v>507</v>
      </c>
      <c r="E419" s="65" t="s">
        <v>550</v>
      </c>
      <c r="F419" s="8">
        <f t="shared" ca="1" si="31"/>
        <v>2</v>
      </c>
      <c r="G419" s="9">
        <v>44348</v>
      </c>
      <c r="H419" s="64">
        <f t="shared" ca="1" si="32"/>
        <v>45078</v>
      </c>
      <c r="I419" s="8">
        <f t="shared" ca="1" si="35"/>
        <v>2</v>
      </c>
      <c r="J419" s="8">
        <f t="shared" ca="1" si="33"/>
        <v>30</v>
      </c>
      <c r="K419" s="14" t="str">
        <f t="shared" ca="1" si="34"/>
        <v>VENCIDAS</v>
      </c>
      <c r="L419" s="11"/>
      <c r="M419" s="83" t="str">
        <f>+VLOOKUP(B419,[1]ACTIVOS!$C$2:$AF$440,30,0)</f>
        <v xml:space="preserve">SUBGERENCIA ACUEDUCTO Y ALCANTARILLADO </v>
      </c>
      <c r="N419" s="97" t="str">
        <f>+VLOOKUP(B419,[1]ACTIVOS!$C$2:$AG$440,31,0)</f>
        <v>N-A</v>
      </c>
    </row>
    <row r="420" spans="1:14" ht="38.5" x14ac:dyDescent="0.35">
      <c r="A420" s="33">
        <v>415</v>
      </c>
      <c r="B420" s="62">
        <v>85467218</v>
      </c>
      <c r="C420" s="9">
        <v>44348</v>
      </c>
      <c r="D420" s="65" t="s">
        <v>508</v>
      </c>
      <c r="E420" s="65" t="s">
        <v>550</v>
      </c>
      <c r="F420" s="8">
        <f t="shared" ca="1" si="31"/>
        <v>2</v>
      </c>
      <c r="G420" s="9">
        <v>44348</v>
      </c>
      <c r="H420" s="64">
        <f t="shared" ca="1" si="32"/>
        <v>45078</v>
      </c>
      <c r="I420" s="8">
        <f t="shared" ca="1" si="35"/>
        <v>2</v>
      </c>
      <c r="J420" s="8">
        <f t="shared" ca="1" si="33"/>
        <v>30</v>
      </c>
      <c r="K420" s="14" t="str">
        <f t="shared" ca="1" si="34"/>
        <v>VENCIDAS</v>
      </c>
      <c r="L420" s="11"/>
      <c r="M420" s="83" t="str">
        <f>+VLOOKUP(B420,[1]ACTIVOS!$C$2:$AF$440,30,0)</f>
        <v xml:space="preserve">SUBGERENCIA ACUEDUCTO Y ALCANTARILLADO </v>
      </c>
      <c r="N420" s="97" t="str">
        <f>+VLOOKUP(B420,[1]ACTIVOS!$C$2:$AG$440,31,0)</f>
        <v>N-A</v>
      </c>
    </row>
    <row r="421" spans="1:14" ht="38.5" x14ac:dyDescent="0.35">
      <c r="A421" s="33">
        <v>416</v>
      </c>
      <c r="B421" s="62">
        <v>7631988</v>
      </c>
      <c r="C421" s="9">
        <v>44348</v>
      </c>
      <c r="D421" s="65" t="s">
        <v>509</v>
      </c>
      <c r="E421" s="65" t="s">
        <v>550</v>
      </c>
      <c r="F421" s="8">
        <f t="shared" ca="1" si="31"/>
        <v>2</v>
      </c>
      <c r="G421" s="9">
        <v>44348</v>
      </c>
      <c r="H421" s="64">
        <f t="shared" ca="1" si="32"/>
        <v>45078</v>
      </c>
      <c r="I421" s="8">
        <f t="shared" ca="1" si="35"/>
        <v>2</v>
      </c>
      <c r="J421" s="8">
        <f t="shared" ca="1" si="33"/>
        <v>30</v>
      </c>
      <c r="K421" s="14" t="str">
        <f t="shared" ca="1" si="34"/>
        <v>VENCIDAS</v>
      </c>
      <c r="L421" s="11"/>
      <c r="M421" s="83" t="str">
        <f>+VLOOKUP(B421,[1]ACTIVOS!$C$2:$AF$440,30,0)</f>
        <v xml:space="preserve">SUBGERENCIA ACUEDUCTO Y ALCANTARILLADO </v>
      </c>
      <c r="N421" s="97" t="str">
        <f>+VLOOKUP(B421,[1]ACTIVOS!$C$2:$AG$440,31,0)</f>
        <v>N-A</v>
      </c>
    </row>
    <row r="422" spans="1:14" ht="63.5" x14ac:dyDescent="0.35">
      <c r="A422" s="33">
        <v>417</v>
      </c>
      <c r="B422" s="62">
        <v>36557477</v>
      </c>
      <c r="C422" s="9">
        <v>44348</v>
      </c>
      <c r="D422" s="65" t="s">
        <v>510</v>
      </c>
      <c r="E422" s="65" t="s">
        <v>535</v>
      </c>
      <c r="F422" s="8">
        <f t="shared" ca="1" si="31"/>
        <v>2</v>
      </c>
      <c r="G422" s="9">
        <v>44348</v>
      </c>
      <c r="H422" s="64">
        <f t="shared" ca="1" si="32"/>
        <v>45078</v>
      </c>
      <c r="I422" s="8">
        <f t="shared" ca="1" si="35"/>
        <v>2</v>
      </c>
      <c r="J422" s="8">
        <f t="shared" ca="1" si="33"/>
        <v>30</v>
      </c>
      <c r="K422" s="14" t="str">
        <f t="shared" ca="1" si="34"/>
        <v>VENCIDAS</v>
      </c>
      <c r="L422" s="11"/>
      <c r="M422" s="83" t="str">
        <f>+VLOOKUP(B422,[1]ACTIVOS!$C$2:$AF$440,30,0)</f>
        <v>SUBGERENCIA GESTION COMERCIAL Y SERVICIO AL CIUDADANO</v>
      </c>
      <c r="N422" s="97" t="str">
        <f>+VLOOKUP(B422,[1]ACTIVOS!$C$2:$AG$440,31,0)</f>
        <v>N-A</v>
      </c>
    </row>
    <row r="423" spans="1:14" ht="38.5" x14ac:dyDescent="0.35">
      <c r="A423" s="33">
        <v>418</v>
      </c>
      <c r="B423" s="62">
        <v>1082992249</v>
      </c>
      <c r="C423" s="9">
        <v>44348</v>
      </c>
      <c r="D423" s="65" t="s">
        <v>511</v>
      </c>
      <c r="E423" s="65" t="s">
        <v>559</v>
      </c>
      <c r="F423" s="8">
        <f t="shared" ca="1" si="31"/>
        <v>2</v>
      </c>
      <c r="G423" s="9">
        <v>44348</v>
      </c>
      <c r="H423" s="64">
        <f t="shared" ca="1" si="32"/>
        <v>45078</v>
      </c>
      <c r="I423" s="8">
        <f t="shared" ca="1" si="35"/>
        <v>2</v>
      </c>
      <c r="J423" s="8">
        <f t="shared" ca="1" si="33"/>
        <v>30</v>
      </c>
      <c r="K423" s="14" t="str">
        <f t="shared" ca="1" si="34"/>
        <v>VENCIDAS</v>
      </c>
      <c r="L423" s="11"/>
      <c r="M423" s="83" t="str">
        <f>+VLOOKUP(B423,[1]ACTIVOS!$C$2:$AF$440,30,0)</f>
        <v xml:space="preserve">SUBGERENCIA ACUEDUCTO Y ALCANTARILLADO </v>
      </c>
      <c r="N423" s="97" t="str">
        <f>+VLOOKUP(B423,[1]ACTIVOS!$C$2:$AG$440,31,0)</f>
        <v>N-A</v>
      </c>
    </row>
    <row r="424" spans="1:14" s="107" customFormat="1" ht="14.5" x14ac:dyDescent="0.35">
      <c r="A424" s="98">
        <v>419</v>
      </c>
      <c r="B424" s="99">
        <v>1085005839</v>
      </c>
      <c r="C424" s="100">
        <v>44348</v>
      </c>
      <c r="D424" s="101" t="s">
        <v>512</v>
      </c>
      <c r="E424" s="101" t="s">
        <v>550</v>
      </c>
      <c r="F424" s="102">
        <f t="shared" ca="1" si="31"/>
        <v>2</v>
      </c>
      <c r="G424" s="100">
        <v>44348</v>
      </c>
      <c r="H424" s="100">
        <f t="shared" ca="1" si="32"/>
        <v>45078</v>
      </c>
      <c r="I424" s="102">
        <f t="shared" ca="1" si="35"/>
        <v>2</v>
      </c>
      <c r="J424" s="102">
        <f t="shared" ca="1" si="33"/>
        <v>30</v>
      </c>
      <c r="K424" s="103" t="str">
        <f t="shared" ca="1" si="34"/>
        <v>VENCIDAS</v>
      </c>
      <c r="L424" s="104" t="s">
        <v>610</v>
      </c>
      <c r="M424" s="105"/>
      <c r="N424" s="106"/>
    </row>
    <row r="425" spans="1:14" ht="63.5" x14ac:dyDescent="0.35">
      <c r="A425" s="33">
        <v>420</v>
      </c>
      <c r="B425" s="62">
        <v>1082905991</v>
      </c>
      <c r="C425" s="9">
        <v>44362</v>
      </c>
      <c r="D425" s="65" t="s">
        <v>513</v>
      </c>
      <c r="E425" s="65" t="s">
        <v>596</v>
      </c>
      <c r="F425" s="8">
        <f t="shared" ca="1" si="31"/>
        <v>2</v>
      </c>
      <c r="G425" s="9">
        <v>44362</v>
      </c>
      <c r="H425" s="64">
        <f t="shared" ca="1" si="32"/>
        <v>45092</v>
      </c>
      <c r="I425" s="8">
        <f t="shared" ca="1" si="35"/>
        <v>2</v>
      </c>
      <c r="J425" s="8">
        <f t="shared" ca="1" si="33"/>
        <v>30</v>
      </c>
      <c r="K425" s="14" t="str">
        <f t="shared" ca="1" si="34"/>
        <v>VENCIDAS</v>
      </c>
      <c r="L425" s="11"/>
      <c r="M425" s="83" t="str">
        <f>+VLOOKUP(B425,[1]ACTIVOS!$C$2:$AF$440,30,0)</f>
        <v>SUBGERENCIA GESTION COMERCIAL Y SERVICIO AL CIUDADANO</v>
      </c>
      <c r="N425" s="97" t="str">
        <f>+VLOOKUP(B425,[1]ACTIVOS!$C$2:$AG$440,31,0)</f>
        <v>N-A</v>
      </c>
    </row>
    <row r="426" spans="1:14" ht="63.5" x14ac:dyDescent="0.35">
      <c r="A426" s="33">
        <v>421</v>
      </c>
      <c r="B426" s="62">
        <v>7631566</v>
      </c>
      <c r="C426" s="9">
        <v>44362</v>
      </c>
      <c r="D426" s="65" t="s">
        <v>514</v>
      </c>
      <c r="E426" s="65" t="s">
        <v>603</v>
      </c>
      <c r="F426" s="8">
        <f t="shared" ca="1" si="31"/>
        <v>2</v>
      </c>
      <c r="G426" s="9">
        <v>44362</v>
      </c>
      <c r="H426" s="64">
        <f t="shared" ca="1" si="32"/>
        <v>45092</v>
      </c>
      <c r="I426" s="8">
        <f t="shared" ca="1" si="35"/>
        <v>2</v>
      </c>
      <c r="J426" s="8">
        <f t="shared" ca="1" si="33"/>
        <v>30</v>
      </c>
      <c r="K426" s="14" t="str">
        <f t="shared" ca="1" si="34"/>
        <v>VENCIDAS</v>
      </c>
      <c r="L426" s="11"/>
      <c r="M426" s="83" t="str">
        <f>+VLOOKUP(B426,[1]ACTIVOS!$C$2:$AF$440,30,0)</f>
        <v>SUBGERENCIA GESTION COMERCIAL Y SERVICIO AL CIUDADANO</v>
      </c>
      <c r="N426" s="97" t="str">
        <f>+VLOOKUP(B426,[1]ACTIVOS!$C$2:$AG$440,31,0)</f>
        <v>N-A</v>
      </c>
    </row>
    <row r="427" spans="1:14" ht="38.5" x14ac:dyDescent="0.35">
      <c r="A427" s="33">
        <v>422</v>
      </c>
      <c r="B427" s="62">
        <v>84096251</v>
      </c>
      <c r="C427" s="9">
        <v>44362</v>
      </c>
      <c r="D427" s="65" t="s">
        <v>515</v>
      </c>
      <c r="E427" s="65" t="s">
        <v>598</v>
      </c>
      <c r="F427" s="8">
        <f t="shared" ca="1" si="31"/>
        <v>2</v>
      </c>
      <c r="G427" s="9">
        <v>44362</v>
      </c>
      <c r="H427" s="64">
        <f t="shared" ca="1" si="32"/>
        <v>45092</v>
      </c>
      <c r="I427" s="8">
        <f t="shared" ca="1" si="35"/>
        <v>2</v>
      </c>
      <c r="J427" s="8">
        <f t="shared" ca="1" si="33"/>
        <v>30</v>
      </c>
      <c r="K427" s="14" t="str">
        <f t="shared" ca="1" si="34"/>
        <v>VENCIDAS</v>
      </c>
      <c r="L427" s="11"/>
      <c r="M427" s="83" t="str">
        <f>+VLOOKUP(B427,[1]ACTIVOS!$C$2:$AF$440,30,0)</f>
        <v>SUBGERENCIA OPERACIÓN DE OTROS SERVICIOS</v>
      </c>
      <c r="N427" s="97" t="str">
        <f>+VLOOKUP(B427,[1]ACTIVOS!$C$2:$AG$440,31,0)</f>
        <v>DIRECCION DE ASEO Y APROVECHAMIENTO</v>
      </c>
    </row>
    <row r="428" spans="1:14" ht="26" x14ac:dyDescent="0.35">
      <c r="A428" s="33">
        <v>423</v>
      </c>
      <c r="B428" s="62">
        <v>1082873928</v>
      </c>
      <c r="C428" s="9">
        <v>44371</v>
      </c>
      <c r="D428" s="65" t="s">
        <v>516</v>
      </c>
      <c r="E428" s="65" t="s">
        <v>538</v>
      </c>
      <c r="F428" s="8">
        <f t="shared" ca="1" si="31"/>
        <v>2</v>
      </c>
      <c r="G428" s="9">
        <v>44371</v>
      </c>
      <c r="H428" s="64">
        <f t="shared" ca="1" si="32"/>
        <v>45101</v>
      </c>
      <c r="I428" s="8">
        <f t="shared" ca="1" si="35"/>
        <v>2</v>
      </c>
      <c r="J428" s="8">
        <f t="shared" ca="1" si="33"/>
        <v>30</v>
      </c>
      <c r="K428" s="14" t="str">
        <f t="shared" ca="1" si="34"/>
        <v>VENCIDAS</v>
      </c>
      <c r="L428" s="11"/>
      <c r="M428" s="83" t="str">
        <f>+VLOOKUP(B428,[1]ACTIVOS!$C$2:$AF$440,30,0)</f>
        <v>SUBGERENCIA CORPORATIVA</v>
      </c>
      <c r="N428" s="97" t="str">
        <f>+VLOOKUP(B428,[1]ACTIVOS!$C$2:$AG$440,31,0)</f>
        <v>DIRECCION DE CAPITAL HUMANO</v>
      </c>
    </row>
    <row r="429" spans="1:14" ht="14.5" x14ac:dyDescent="0.35">
      <c r="A429" s="33">
        <v>424</v>
      </c>
      <c r="B429" s="62">
        <v>40926458</v>
      </c>
      <c r="C429" s="9">
        <v>44372</v>
      </c>
      <c r="D429" s="65" t="s">
        <v>102</v>
      </c>
      <c r="E429" s="65" t="s">
        <v>103</v>
      </c>
      <c r="F429" s="8">
        <f t="shared" ca="1" si="31"/>
        <v>2</v>
      </c>
      <c r="G429" s="9">
        <v>44372</v>
      </c>
      <c r="H429" s="64">
        <f t="shared" ca="1" si="32"/>
        <v>45102</v>
      </c>
      <c r="I429" s="8">
        <f t="shared" ca="1" si="35"/>
        <v>2</v>
      </c>
      <c r="J429" s="8">
        <f t="shared" ca="1" si="33"/>
        <v>30</v>
      </c>
      <c r="K429" s="14" t="str">
        <f t="shared" ca="1" si="34"/>
        <v>VENCIDAS</v>
      </c>
      <c r="L429" s="11"/>
      <c r="M429" s="83" t="str">
        <f>+VLOOKUP(B429,[1]ACTIVOS!$C$2:$AF$440,30,0)</f>
        <v>GERENCIA</v>
      </c>
      <c r="N429" s="97" t="str">
        <f>+VLOOKUP(B429,[1]ACTIVOS!$C$2:$AG$440,31,0)</f>
        <v>N-A</v>
      </c>
    </row>
    <row r="430" spans="1:14" ht="38.5" x14ac:dyDescent="0.35">
      <c r="A430" s="33">
        <v>425</v>
      </c>
      <c r="B430" s="62">
        <v>4978632</v>
      </c>
      <c r="C430" s="9">
        <v>44379</v>
      </c>
      <c r="D430" s="65" t="s">
        <v>517</v>
      </c>
      <c r="E430" s="65" t="s">
        <v>598</v>
      </c>
      <c r="F430" s="8">
        <f t="shared" ca="1" si="31"/>
        <v>2</v>
      </c>
      <c r="G430" s="9">
        <v>44379</v>
      </c>
      <c r="H430" s="64">
        <f t="shared" ca="1" si="32"/>
        <v>45109</v>
      </c>
      <c r="I430" s="8">
        <f t="shared" ca="1" si="35"/>
        <v>2</v>
      </c>
      <c r="J430" s="8">
        <f t="shared" ca="1" si="33"/>
        <v>30</v>
      </c>
      <c r="K430" s="14" t="str">
        <f t="shared" ca="1" si="34"/>
        <v>VENCIDAS</v>
      </c>
      <c r="L430" s="11"/>
      <c r="M430" s="83" t="str">
        <f>+VLOOKUP(B430,[1]ACTIVOS!$C$2:$AF$440,30,0)</f>
        <v>SUBGERENCIA OPERACIÓN DE OTROS SERVICIOS</v>
      </c>
      <c r="N430" s="97" t="str">
        <f>+VLOOKUP(B430,[1]ACTIVOS!$C$2:$AG$440,31,0)</f>
        <v>DIRECCION DE ASEO Y APROVECHAMIENTO</v>
      </c>
    </row>
    <row r="431" spans="1:14" ht="38.5" x14ac:dyDescent="0.35">
      <c r="A431" s="33">
        <v>426</v>
      </c>
      <c r="B431" s="62">
        <v>7140462</v>
      </c>
      <c r="C431" s="9">
        <v>44385</v>
      </c>
      <c r="D431" s="65" t="s">
        <v>518</v>
      </c>
      <c r="E431" s="65" t="s">
        <v>536</v>
      </c>
      <c r="F431" s="8">
        <f t="shared" ca="1" si="31"/>
        <v>2</v>
      </c>
      <c r="G431" s="9">
        <v>44385</v>
      </c>
      <c r="H431" s="64">
        <f t="shared" ca="1" si="32"/>
        <v>45115</v>
      </c>
      <c r="I431" s="8">
        <f t="shared" ca="1" si="35"/>
        <v>2</v>
      </c>
      <c r="J431" s="8">
        <f t="shared" ca="1" si="33"/>
        <v>30</v>
      </c>
      <c r="K431" s="14" t="str">
        <f t="shared" ca="1" si="34"/>
        <v>VENCIDAS</v>
      </c>
      <c r="L431" s="11"/>
      <c r="M431" s="83" t="str">
        <f>+VLOOKUP(B431,[1]ACTIVOS!$C$2:$AF$440,30,0)</f>
        <v xml:space="preserve">SUBGERENCIA ACUEDUCTO Y ALCANTARILLADO </v>
      </c>
      <c r="N431" s="97" t="str">
        <f>+VLOOKUP(B431,[1]ACTIVOS!$C$2:$AG$440,31,0)</f>
        <v>DIRECCION DE ACUEDUCTO</v>
      </c>
    </row>
    <row r="432" spans="1:14" ht="38.5" x14ac:dyDescent="0.35">
      <c r="A432" s="33">
        <v>427</v>
      </c>
      <c r="B432" s="62">
        <v>7629996</v>
      </c>
      <c r="C432" s="9">
        <v>44385</v>
      </c>
      <c r="D432" s="65" t="s">
        <v>519</v>
      </c>
      <c r="E432" s="65" t="s">
        <v>536</v>
      </c>
      <c r="F432" s="8">
        <f t="shared" ca="1" si="31"/>
        <v>2</v>
      </c>
      <c r="G432" s="9">
        <v>44385</v>
      </c>
      <c r="H432" s="64">
        <f t="shared" ca="1" si="32"/>
        <v>45115</v>
      </c>
      <c r="I432" s="8">
        <f t="shared" ca="1" si="35"/>
        <v>2</v>
      </c>
      <c r="J432" s="8">
        <f t="shared" ca="1" si="33"/>
        <v>30</v>
      </c>
      <c r="K432" s="14" t="str">
        <f t="shared" ca="1" si="34"/>
        <v>VENCIDAS</v>
      </c>
      <c r="L432" s="11"/>
      <c r="M432" s="83" t="str">
        <f>+VLOOKUP(B432,[1]ACTIVOS!$C$2:$AF$440,30,0)</f>
        <v>SUBGERENCIA OPERACIÓN DE OTROS SERVICIOS</v>
      </c>
      <c r="N432" s="97" t="str">
        <f>+VLOOKUP(B432,[1]ACTIVOS!$C$2:$AG$440,31,0)</f>
        <v>DIRECCION ENERGIA Y ALUMBRADO PUBLICO</v>
      </c>
    </row>
    <row r="433" spans="1:14" ht="37.5" x14ac:dyDescent="0.35">
      <c r="A433" s="33">
        <v>428</v>
      </c>
      <c r="B433" s="62">
        <v>1083569482</v>
      </c>
      <c r="C433" s="9">
        <v>44385</v>
      </c>
      <c r="D433" s="65" t="s">
        <v>520</v>
      </c>
      <c r="E433" s="65" t="s">
        <v>43</v>
      </c>
      <c r="F433" s="8">
        <f t="shared" ca="1" si="31"/>
        <v>2</v>
      </c>
      <c r="G433" s="9">
        <v>44385</v>
      </c>
      <c r="H433" s="64">
        <f t="shared" ca="1" si="32"/>
        <v>45115</v>
      </c>
      <c r="I433" s="8">
        <f t="shared" ca="1" si="35"/>
        <v>2</v>
      </c>
      <c r="J433" s="8">
        <f t="shared" ca="1" si="33"/>
        <v>30</v>
      </c>
      <c r="K433" s="14" t="str">
        <f t="shared" ca="1" si="34"/>
        <v>VENCIDAS</v>
      </c>
      <c r="L433" s="11"/>
      <c r="M433" s="83" t="str">
        <f>+VLOOKUP(B433,[1]ACTIVOS!$C$2:$AF$440,30,0)</f>
        <v>SUBGERENCIA CORPORATIVA</v>
      </c>
      <c r="N433" s="97" t="str">
        <f>+VLOOKUP(B433,[1]ACTIVOS!$C$2:$AG$440,31,0)</f>
        <v>DIRECCIÓN ADMINISTRATIVA Y FINANCIERA</v>
      </c>
    </row>
    <row r="434" spans="1:14" ht="63.5" x14ac:dyDescent="0.35">
      <c r="A434" s="33">
        <v>429</v>
      </c>
      <c r="B434" s="62">
        <v>12563740</v>
      </c>
      <c r="C434" s="9">
        <v>44389</v>
      </c>
      <c r="D434" s="65" t="s">
        <v>521</v>
      </c>
      <c r="E434" s="65" t="s">
        <v>539</v>
      </c>
      <c r="F434" s="8">
        <f t="shared" ca="1" si="31"/>
        <v>2</v>
      </c>
      <c r="G434" s="9">
        <v>44389</v>
      </c>
      <c r="H434" s="64">
        <f t="shared" ca="1" si="32"/>
        <v>45119</v>
      </c>
      <c r="I434" s="8">
        <f t="shared" ca="1" si="35"/>
        <v>2</v>
      </c>
      <c r="J434" s="8">
        <f t="shared" ca="1" si="33"/>
        <v>30</v>
      </c>
      <c r="K434" s="14" t="str">
        <f t="shared" ca="1" si="34"/>
        <v>VENCIDAS</v>
      </c>
      <c r="L434" s="11"/>
      <c r="M434" s="83" t="str">
        <f>+VLOOKUP(B434,[1]ACTIVOS!$C$2:$AF$440,30,0)</f>
        <v>SUBGERENCIA GESTION COMERCIAL Y SERVICIO AL CIUDADANO</v>
      </c>
      <c r="N434" s="97" t="str">
        <f>+VLOOKUP(B434,[1]ACTIVOS!$C$2:$AG$440,31,0)</f>
        <v>N-A</v>
      </c>
    </row>
    <row r="435" spans="1:14" ht="51" x14ac:dyDescent="0.35">
      <c r="A435" s="33">
        <v>430</v>
      </c>
      <c r="B435" s="62">
        <v>1082958233</v>
      </c>
      <c r="C435" s="9">
        <v>44391</v>
      </c>
      <c r="D435" s="65" t="s">
        <v>522</v>
      </c>
      <c r="E435" s="65" t="s">
        <v>43</v>
      </c>
      <c r="F435" s="8">
        <f t="shared" ca="1" si="31"/>
        <v>2</v>
      </c>
      <c r="G435" s="9">
        <v>44391</v>
      </c>
      <c r="H435" s="64">
        <f t="shared" ca="1" si="32"/>
        <v>45121</v>
      </c>
      <c r="I435" s="8">
        <f t="shared" ca="1" si="35"/>
        <v>2</v>
      </c>
      <c r="J435" s="8">
        <f t="shared" ca="1" si="33"/>
        <v>30</v>
      </c>
      <c r="K435" s="14" t="str">
        <f t="shared" ca="1" si="34"/>
        <v>VENCIDAS</v>
      </c>
      <c r="L435" s="11"/>
      <c r="M435" s="83" t="str">
        <f>+VLOOKUP(B435,[1]ACTIVOS!$C$2:$AF$440,30,0)</f>
        <v>OFICINA DE ASUNTOS JURIDICOS Y CONTRATACION</v>
      </c>
      <c r="N435" s="97" t="str">
        <f>+VLOOKUP(B435,[1]ACTIVOS!$C$2:$AG$440,31,0)</f>
        <v>N-A</v>
      </c>
    </row>
    <row r="436" spans="1:14" ht="63.5" x14ac:dyDescent="0.35">
      <c r="A436" s="33">
        <v>431</v>
      </c>
      <c r="B436" s="62">
        <v>1004347844</v>
      </c>
      <c r="C436" s="9">
        <v>44392</v>
      </c>
      <c r="D436" s="65" t="s">
        <v>523</v>
      </c>
      <c r="E436" s="65" t="s">
        <v>535</v>
      </c>
      <c r="F436" s="8">
        <f t="shared" ca="1" si="31"/>
        <v>2</v>
      </c>
      <c r="G436" s="9">
        <v>44392</v>
      </c>
      <c r="H436" s="64">
        <f t="shared" ca="1" si="32"/>
        <v>45122</v>
      </c>
      <c r="I436" s="8">
        <f t="shared" ca="1" si="35"/>
        <v>2</v>
      </c>
      <c r="J436" s="8">
        <f t="shared" ca="1" si="33"/>
        <v>30</v>
      </c>
      <c r="K436" s="14" t="str">
        <f t="shared" ca="1" si="34"/>
        <v>VENCIDAS</v>
      </c>
      <c r="L436" s="11"/>
      <c r="M436" s="83" t="str">
        <f>+VLOOKUP(B436,[1]ACTIVOS!$C$2:$AF$440,30,0)</f>
        <v>SUBGERENCIA GESTION COMERCIAL Y SERVICIO AL CIUDADANO</v>
      </c>
      <c r="N436" s="97" t="str">
        <f>+VLOOKUP(B436,[1]ACTIVOS!$C$2:$AG$440,31,0)</f>
        <v>N-A</v>
      </c>
    </row>
    <row r="437" spans="1:14" ht="62.5" x14ac:dyDescent="0.35">
      <c r="A437" s="33">
        <v>432</v>
      </c>
      <c r="B437" s="62">
        <v>36694499</v>
      </c>
      <c r="C437" s="9">
        <v>44392</v>
      </c>
      <c r="D437" s="65" t="s">
        <v>524</v>
      </c>
      <c r="E437" s="65" t="s">
        <v>535</v>
      </c>
      <c r="F437" s="8">
        <f t="shared" ca="1" si="31"/>
        <v>2</v>
      </c>
      <c r="G437" s="9">
        <v>44392</v>
      </c>
      <c r="H437" s="64">
        <f t="shared" ca="1" si="32"/>
        <v>45122</v>
      </c>
      <c r="I437" s="8">
        <f t="shared" ca="1" si="35"/>
        <v>2</v>
      </c>
      <c r="J437" s="8">
        <f t="shared" ca="1" si="33"/>
        <v>30</v>
      </c>
      <c r="K437" s="14" t="str">
        <f t="shared" ca="1" si="34"/>
        <v>VENCIDAS</v>
      </c>
      <c r="L437" s="11"/>
      <c r="M437" s="83" t="str">
        <f>+VLOOKUP(B437,[1]ACTIVOS!$C$2:$AF$440,30,0)</f>
        <v>SUBGERENCIA OPERACIÓN DE OTROS SERVICIOS</v>
      </c>
      <c r="N437" s="97" t="str">
        <f>+VLOOKUP(B437,[1]ACTIVOS!$C$2:$AG$440,31,0)</f>
        <v>DIRECCION ACTIVIDADES COMPLEMENTARIAS Y SERVICIOS NO REGULADOS</v>
      </c>
    </row>
    <row r="438" spans="1:14" ht="38.5" x14ac:dyDescent="0.35">
      <c r="A438" s="33">
        <v>433</v>
      </c>
      <c r="B438" s="62">
        <v>85380101</v>
      </c>
      <c r="C438" s="9">
        <v>44392</v>
      </c>
      <c r="D438" s="65" t="s">
        <v>525</v>
      </c>
      <c r="E438" s="65" t="s">
        <v>559</v>
      </c>
      <c r="F438" s="8">
        <f t="shared" ca="1" si="31"/>
        <v>2</v>
      </c>
      <c r="G438" s="9">
        <v>44392</v>
      </c>
      <c r="H438" s="64">
        <f t="shared" ca="1" si="32"/>
        <v>45122</v>
      </c>
      <c r="I438" s="8">
        <f t="shared" ca="1" si="35"/>
        <v>2</v>
      </c>
      <c r="J438" s="8">
        <f t="shared" ca="1" si="33"/>
        <v>30</v>
      </c>
      <c r="K438" s="14" t="str">
        <f t="shared" ca="1" si="34"/>
        <v>VENCIDAS</v>
      </c>
      <c r="L438" s="11"/>
      <c r="M438" s="83" t="str">
        <f>+VLOOKUP(B438,[1]ACTIVOS!$C$2:$AF$440,30,0)</f>
        <v xml:space="preserve">SUBGERENCIA ACUEDUCTO Y ALCANTARILLADO </v>
      </c>
      <c r="N438" s="97" t="str">
        <f>+VLOOKUP(B438,[1]ACTIVOS!$C$2:$AG$440,31,0)</f>
        <v>DIRECCION DE ACUEDUCTO</v>
      </c>
    </row>
    <row r="439" spans="1:14" ht="37.5" x14ac:dyDescent="0.35">
      <c r="A439" s="33">
        <v>434</v>
      </c>
      <c r="B439" s="62">
        <v>7629464</v>
      </c>
      <c r="C439" s="9">
        <v>44392</v>
      </c>
      <c r="D439" s="65" t="s">
        <v>526</v>
      </c>
      <c r="E439" s="65" t="s">
        <v>539</v>
      </c>
      <c r="F439" s="8">
        <f t="shared" ca="1" si="31"/>
        <v>2</v>
      </c>
      <c r="G439" s="9">
        <v>44392</v>
      </c>
      <c r="H439" s="64">
        <f t="shared" ca="1" si="32"/>
        <v>45122</v>
      </c>
      <c r="I439" s="8">
        <f t="shared" ca="1" si="35"/>
        <v>2</v>
      </c>
      <c r="J439" s="8">
        <f t="shared" ca="1" si="33"/>
        <v>30</v>
      </c>
      <c r="K439" s="14" t="str">
        <f t="shared" ca="1" si="34"/>
        <v>VENCIDAS</v>
      </c>
      <c r="L439" s="11"/>
      <c r="M439" s="83" t="str">
        <f>+VLOOKUP(B439,[1]ACTIVOS!$C$2:$AF$440,30,0)</f>
        <v>SUBGERENCIA CORPORATIVA</v>
      </c>
      <c r="N439" s="97" t="str">
        <f>+VLOOKUP(B439,[1]ACTIVOS!$C$2:$AG$440,31,0)</f>
        <v>DIRECCIÓN ADMINISTRATIVA Y FINANCIERA</v>
      </c>
    </row>
    <row r="440" spans="1:14" ht="38.5" x14ac:dyDescent="0.35">
      <c r="A440" s="33">
        <v>435</v>
      </c>
      <c r="B440" s="62">
        <v>1082897538</v>
      </c>
      <c r="C440" s="9">
        <v>44392</v>
      </c>
      <c r="D440" s="65" t="s">
        <v>527</v>
      </c>
      <c r="E440" s="65" t="s">
        <v>559</v>
      </c>
      <c r="F440" s="8">
        <f t="shared" ca="1" si="31"/>
        <v>2</v>
      </c>
      <c r="G440" s="9">
        <v>44392</v>
      </c>
      <c r="H440" s="64">
        <f t="shared" ca="1" si="32"/>
        <v>45122</v>
      </c>
      <c r="I440" s="8">
        <f t="shared" ca="1" si="35"/>
        <v>2</v>
      </c>
      <c r="J440" s="8">
        <f t="shared" ca="1" si="33"/>
        <v>30</v>
      </c>
      <c r="K440" s="14" t="str">
        <f t="shared" ca="1" si="34"/>
        <v>VENCIDAS</v>
      </c>
      <c r="L440" s="11"/>
      <c r="M440" s="83" t="str">
        <f>+VLOOKUP(B440,[1]ACTIVOS!$C$2:$AF$440,30,0)</f>
        <v xml:space="preserve">SUBGERENCIA ACUEDUCTO Y ALCANTARILLADO </v>
      </c>
      <c r="N440" s="97" t="str">
        <f>+VLOOKUP(B440,[1]ACTIVOS!$C$2:$AG$440,31,0)</f>
        <v>DIRECCION DE ACUEDUCTO</v>
      </c>
    </row>
    <row r="441" spans="1:14" ht="38.5" x14ac:dyDescent="0.35">
      <c r="A441" s="33">
        <v>436</v>
      </c>
      <c r="B441" s="62">
        <v>1082981586</v>
      </c>
      <c r="C441" s="9">
        <v>44393</v>
      </c>
      <c r="D441" s="65" t="s">
        <v>528</v>
      </c>
      <c r="E441" s="67" t="s">
        <v>599</v>
      </c>
      <c r="F441" s="8">
        <f t="shared" ca="1" si="31"/>
        <v>2</v>
      </c>
      <c r="G441" s="9">
        <v>44393</v>
      </c>
      <c r="H441" s="64">
        <f t="shared" ca="1" si="32"/>
        <v>45123</v>
      </c>
      <c r="I441" s="8">
        <f t="shared" ca="1" si="35"/>
        <v>2</v>
      </c>
      <c r="J441" s="8">
        <f t="shared" ca="1" si="33"/>
        <v>30</v>
      </c>
      <c r="K441" s="14" t="str">
        <f t="shared" ca="1" si="34"/>
        <v>VENCIDAS</v>
      </c>
      <c r="L441" s="11"/>
      <c r="M441" s="83" t="str">
        <f>+VLOOKUP(B441,[1]ACTIVOS!$C$2:$AF$440,30,0)</f>
        <v>SUBGERENCIA OPERACIÓN DE OTROS SERVICIOS</v>
      </c>
      <c r="N441" s="97" t="str">
        <f>+VLOOKUP(B441,[1]ACTIVOS!$C$2:$AG$440,31,0)</f>
        <v>DIRECCION DE ASEO Y APROVECHAMIENTO</v>
      </c>
    </row>
    <row r="442" spans="1:14" ht="38.5" x14ac:dyDescent="0.35">
      <c r="A442" s="33">
        <v>437</v>
      </c>
      <c r="B442" s="62">
        <v>12555219</v>
      </c>
      <c r="C442" s="9">
        <v>44393</v>
      </c>
      <c r="D442" s="65" t="s">
        <v>529</v>
      </c>
      <c r="E442" s="65" t="s">
        <v>553</v>
      </c>
      <c r="F442" s="8">
        <f t="shared" ca="1" si="31"/>
        <v>2</v>
      </c>
      <c r="G442" s="9">
        <v>44393</v>
      </c>
      <c r="H442" s="64">
        <f t="shared" ca="1" si="32"/>
        <v>45123</v>
      </c>
      <c r="I442" s="8">
        <f t="shared" ca="1" si="35"/>
        <v>2</v>
      </c>
      <c r="J442" s="8">
        <f t="shared" ca="1" si="33"/>
        <v>30</v>
      </c>
      <c r="K442" s="14" t="str">
        <f t="shared" ca="1" si="34"/>
        <v>VENCIDAS</v>
      </c>
      <c r="L442" s="11"/>
      <c r="M442" s="83" t="str">
        <f>+VLOOKUP(B442,[1]ACTIVOS!$C$2:$AF$440,30,0)</f>
        <v xml:space="preserve">SUBGERENCIA ACUEDUCTO Y ALCANTARILLADO </v>
      </c>
      <c r="N442" s="97" t="str">
        <f>+VLOOKUP(B442,[1]ACTIVOS!$C$2:$AG$440,31,0)</f>
        <v>DIRECCION DE OPERACIONES</v>
      </c>
    </row>
    <row r="443" spans="1:14" ht="38.5" x14ac:dyDescent="0.35">
      <c r="A443" s="33">
        <v>438</v>
      </c>
      <c r="B443" s="62">
        <v>1065592580</v>
      </c>
      <c r="C443" s="9">
        <v>44393</v>
      </c>
      <c r="D443" s="65" t="s">
        <v>530</v>
      </c>
      <c r="E443" s="65" t="s">
        <v>553</v>
      </c>
      <c r="F443" s="8">
        <f t="shared" ca="1" si="31"/>
        <v>2</v>
      </c>
      <c r="G443" s="9">
        <v>44393</v>
      </c>
      <c r="H443" s="64">
        <f t="shared" ca="1" si="32"/>
        <v>45123</v>
      </c>
      <c r="I443" s="8">
        <f t="shared" ca="1" si="35"/>
        <v>2</v>
      </c>
      <c r="J443" s="8">
        <f t="shared" ca="1" si="33"/>
        <v>30</v>
      </c>
      <c r="K443" s="14" t="str">
        <f t="shared" ca="1" si="34"/>
        <v>VENCIDAS</v>
      </c>
      <c r="L443" s="11"/>
      <c r="M443" s="83" t="str">
        <f>+VLOOKUP(B443,[1]ACTIVOS!$C$2:$AF$440,30,0)</f>
        <v xml:space="preserve">SUBGERENCIA ACUEDUCTO Y ALCANTARILLADO </v>
      </c>
      <c r="N443" s="97" t="str">
        <f>+VLOOKUP(B443,[1]ACTIVOS!$C$2:$AG$440,31,0)</f>
        <v>DIRECCION DE OPERACIONES</v>
      </c>
    </row>
    <row r="444" spans="1:14" ht="63.5" x14ac:dyDescent="0.35">
      <c r="A444" s="33">
        <v>439</v>
      </c>
      <c r="B444" s="62">
        <v>1082986743</v>
      </c>
      <c r="C444" s="9">
        <v>44410</v>
      </c>
      <c r="D444" s="65" t="s">
        <v>531</v>
      </c>
      <c r="E444" s="65" t="s">
        <v>538</v>
      </c>
      <c r="F444" s="8">
        <f t="shared" ca="1" si="31"/>
        <v>2</v>
      </c>
      <c r="G444" s="9">
        <v>44410</v>
      </c>
      <c r="H444" s="64">
        <f t="shared" ca="1" si="32"/>
        <v>45140</v>
      </c>
      <c r="I444" s="8">
        <f t="shared" ca="1" si="35"/>
        <v>2</v>
      </c>
      <c r="J444" s="8">
        <f t="shared" ca="1" si="33"/>
        <v>30</v>
      </c>
      <c r="K444" s="14" t="str">
        <f t="shared" ca="1" si="34"/>
        <v>VENCIDAS</v>
      </c>
      <c r="L444" s="11"/>
      <c r="M444" s="83" t="str">
        <f>+VLOOKUP(B444,[1]ACTIVOS!$C$2:$AF$440,30,0)</f>
        <v>SUBGERENCIA GESTION COMERCIAL Y SERVICIO AL CIUDADANO</v>
      </c>
      <c r="N444" s="97" t="str">
        <f>+VLOOKUP(B444,[1]ACTIVOS!$C$2:$AG$440,31,0)</f>
        <v>N-A</v>
      </c>
    </row>
    <row r="445" spans="1:14" ht="37.5" x14ac:dyDescent="0.35">
      <c r="A445" s="33">
        <v>440</v>
      </c>
      <c r="B445" s="62">
        <v>1083036232</v>
      </c>
      <c r="C445" s="9">
        <v>44410</v>
      </c>
      <c r="D445" s="65" t="s">
        <v>532</v>
      </c>
      <c r="E445" s="65" t="s">
        <v>43</v>
      </c>
      <c r="F445" s="8">
        <f t="shared" ca="1" si="31"/>
        <v>2</v>
      </c>
      <c r="G445" s="9">
        <v>44410</v>
      </c>
      <c r="H445" s="64">
        <f t="shared" ca="1" si="32"/>
        <v>45140</v>
      </c>
      <c r="I445" s="8">
        <f t="shared" ca="1" si="35"/>
        <v>2</v>
      </c>
      <c r="J445" s="8">
        <f t="shared" ca="1" si="33"/>
        <v>30</v>
      </c>
      <c r="K445" s="14" t="str">
        <f t="shared" ca="1" si="34"/>
        <v>VENCIDAS</v>
      </c>
      <c r="L445" s="11"/>
      <c r="M445" s="83" t="str">
        <f>+VLOOKUP(B445,[1]ACTIVOS!$C$2:$AF$440,30,0)</f>
        <v>SUBGERENCIA CORPORATIVA</v>
      </c>
      <c r="N445" s="97" t="str">
        <f>+VLOOKUP(B445,[1]ACTIVOS!$C$2:$AG$440,31,0)</f>
        <v>DIRECCIÓN ADMINISTRATIVA Y FINANCIERA</v>
      </c>
    </row>
    <row r="446" spans="1:14" ht="64" thickBot="1" x14ac:dyDescent="0.4">
      <c r="A446" s="34">
        <v>441</v>
      </c>
      <c r="B446" s="68">
        <v>84452512</v>
      </c>
      <c r="C446" s="35">
        <v>44410</v>
      </c>
      <c r="D446" s="69" t="s">
        <v>533</v>
      </c>
      <c r="E446" s="69" t="s">
        <v>43</v>
      </c>
      <c r="F446" s="46">
        <f t="shared" ca="1" si="31"/>
        <v>2</v>
      </c>
      <c r="G446" s="35">
        <v>44410</v>
      </c>
      <c r="H446" s="70">
        <f t="shared" ca="1" si="32"/>
        <v>45140</v>
      </c>
      <c r="I446" s="46">
        <f t="shared" ca="1" si="35"/>
        <v>2</v>
      </c>
      <c r="J446" s="46">
        <f t="shared" ca="1" si="33"/>
        <v>30</v>
      </c>
      <c r="K446" s="87" t="str">
        <f t="shared" ca="1" si="34"/>
        <v>VENCIDAS</v>
      </c>
      <c r="L446" s="29"/>
      <c r="M446" s="94" t="str">
        <f>+VLOOKUP(B446,[1]ACTIVOS!$C$2:$AF$440,30,0)</f>
        <v>SUBGERENCIA GESTION COMERCIAL Y SERVICIO AL CIUDADANO</v>
      </c>
      <c r="N446" s="97" t="str">
        <f>+VLOOKUP(B446,[1]ACTIVOS!$C$2:$AG$440,31,0)</f>
        <v>N-A</v>
      </c>
    </row>
    <row r="447" spans="1:14" x14ac:dyDescent="0.25">
      <c r="A447" s="50"/>
    </row>
    <row r="448" spans="1:14" ht="13" thickBot="1" x14ac:dyDescent="0.3">
      <c r="A448" s="50"/>
    </row>
    <row r="449" spans="2:10" ht="13.5" thickBot="1" x14ac:dyDescent="0.35">
      <c r="B449" s="31"/>
      <c r="C449" s="42"/>
      <c r="D449" s="32" t="s">
        <v>101</v>
      </c>
      <c r="E449" s="32" t="s">
        <v>5</v>
      </c>
      <c r="F449" s="47"/>
      <c r="G449" s="54"/>
      <c r="H449" s="59"/>
      <c r="I449" s="47"/>
      <c r="J449" s="47"/>
    </row>
    <row r="450" spans="2:10" ht="13" thickBot="1" x14ac:dyDescent="0.3">
      <c r="B450" s="30"/>
      <c r="C450" s="43" t="s">
        <v>604</v>
      </c>
      <c r="D450" s="29" t="s">
        <v>607</v>
      </c>
      <c r="E450" s="30" t="s">
        <v>539</v>
      </c>
      <c r="F450" s="48"/>
      <c r="G450" s="55"/>
      <c r="H450" s="60"/>
      <c r="I450" s="48"/>
      <c r="J450" s="48"/>
    </row>
  </sheetData>
  <autoFilter ref="A6:AX446" xr:uid="{BACA5FBA-0303-4EC5-9E25-2695F64AF018}">
    <filterColumn colId="6" showButton="0"/>
  </autoFilter>
  <mergeCells count="4">
    <mergeCell ref="A1:K1"/>
    <mergeCell ref="A2:K2"/>
    <mergeCell ref="A3:K3"/>
    <mergeCell ref="G6:H6"/>
  </mergeCells>
  <conditionalFormatting sqref="B1:B1048576">
    <cfRule type="duplicateValues" dxfId="4" priority="4"/>
    <cfRule type="duplicateValues" dxfId="3" priority="5"/>
  </conditionalFormatting>
  <conditionalFormatting sqref="D1:D1048576">
    <cfRule type="duplicateValues" dxfId="2" priority="1"/>
    <cfRule type="duplicateValues" dxfId="1" priority="3"/>
  </conditionalFormatting>
  <conditionalFormatting sqref="K1:K1048576">
    <cfRule type="containsText" dxfId="0" priority="2" operator="containsText" text="VENCIDAS">
      <formula>NOT(ISERROR(SEARCH("VENCIDAS",K1)))</formula>
    </cfRule>
  </conditionalFormatting>
  <pageMargins left="0.70866141732283472" right="0.70866141732283472" top="0.74803149606299213" bottom="0.74803149606299213" header="0.31496062992125984" footer="0.31496062992125984"/>
  <pageSetup paperSize="14" scale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D84CD-6161-4098-96D3-A91D84D387F6}">
  <dimension ref="A1:AX36"/>
  <sheetViews>
    <sheetView topLeftCell="A22" workbookViewId="0">
      <selection activeCell="B34" sqref="B34:B36"/>
    </sheetView>
  </sheetViews>
  <sheetFormatPr baseColWidth="10" defaultColWidth="11.453125" defaultRowHeight="12.5" x14ac:dyDescent="0.25"/>
  <cols>
    <col min="1" max="1" width="11.453125" style="3"/>
    <col min="2" max="2" width="16.26953125" style="3" customWidth="1"/>
    <col min="3" max="3" width="18.453125" style="3" customWidth="1"/>
    <col min="4" max="4" width="42.1796875" style="3" customWidth="1"/>
    <col min="5" max="5" width="45.7265625" style="3" customWidth="1"/>
    <col min="6" max="6" width="12.453125" style="3" customWidth="1"/>
    <col min="7" max="7" width="19.26953125" style="3" customWidth="1"/>
    <col min="8" max="8" width="35.1796875" style="3" customWidth="1"/>
    <col min="9" max="9" width="38.453125" style="3" customWidth="1"/>
    <col min="10" max="10" width="19.54296875" style="3" customWidth="1"/>
    <col min="11" max="11" width="25.7265625" style="3" customWidth="1"/>
    <col min="12" max="16384" width="11.453125" style="3"/>
  </cols>
  <sheetData>
    <row r="1" spans="1:50" s="1" customFormat="1" ht="19.5" customHeight="1" x14ac:dyDescent="0.35">
      <c r="A1" s="210" t="s">
        <v>98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</row>
    <row r="2" spans="1:50" s="1" customFormat="1" ht="15" customHeight="1" x14ac:dyDescent="0.3">
      <c r="A2" s="211" t="s">
        <v>99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</row>
    <row r="3" spans="1:50" s="1" customFormat="1" ht="15" customHeight="1" x14ac:dyDescent="0.3">
      <c r="A3" s="211" t="s">
        <v>0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</row>
    <row r="4" spans="1:50" ht="13" x14ac:dyDescent="0.3">
      <c r="E4" s="2"/>
      <c r="F4" s="2"/>
      <c r="G4" s="2"/>
    </row>
    <row r="5" spans="1:50" ht="29.25" customHeigh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5"/>
    </row>
    <row r="6" spans="1:50" ht="49.15" customHeight="1" x14ac:dyDescent="0.25">
      <c r="A6" s="6" t="s">
        <v>100</v>
      </c>
      <c r="B6" s="6" t="s">
        <v>2</v>
      </c>
      <c r="C6" s="7" t="s">
        <v>3</v>
      </c>
      <c r="D6" s="6" t="s">
        <v>4</v>
      </c>
      <c r="E6" s="6" t="s">
        <v>5</v>
      </c>
      <c r="F6" s="6"/>
      <c r="G6" s="6"/>
      <c r="H6" s="7" t="s">
        <v>6</v>
      </c>
      <c r="I6" s="6"/>
      <c r="J6" s="6" t="s">
        <v>7</v>
      </c>
      <c r="K6" s="7" t="s">
        <v>8</v>
      </c>
    </row>
    <row r="7" spans="1:50" x14ac:dyDescent="0.25">
      <c r="A7" s="8">
        <v>1</v>
      </c>
      <c r="B7" s="9">
        <v>43642</v>
      </c>
      <c r="C7" s="10">
        <v>78749307</v>
      </c>
      <c r="D7" s="11" t="s">
        <v>94</v>
      </c>
      <c r="E7" s="11" t="s">
        <v>95</v>
      </c>
      <c r="F7" s="28">
        <f ca="1">TODAY()</f>
        <v>45392</v>
      </c>
      <c r="G7" s="27">
        <f ca="1">TODAY()-YEAR(B7)</f>
        <v>43373</v>
      </c>
      <c r="H7" s="16" t="s">
        <v>96</v>
      </c>
      <c r="I7" s="13" t="s">
        <v>97</v>
      </c>
      <c r="J7" s="13" t="s">
        <v>11</v>
      </c>
      <c r="K7" s="14" t="s">
        <v>14</v>
      </c>
    </row>
    <row r="8" spans="1:50" ht="40.5" customHeight="1" x14ac:dyDescent="0.25">
      <c r="A8" s="8">
        <v>2</v>
      </c>
      <c r="B8" s="9">
        <v>42706</v>
      </c>
      <c r="C8" s="10">
        <v>72019064</v>
      </c>
      <c r="D8" s="15" t="s">
        <v>9</v>
      </c>
      <c r="E8" s="15" t="s">
        <v>10</v>
      </c>
      <c r="F8" s="28">
        <f t="shared" ref="F8:F32" ca="1" si="0">TODAY()</f>
        <v>45392</v>
      </c>
      <c r="G8" s="9"/>
      <c r="H8" s="16" t="s">
        <v>12</v>
      </c>
      <c r="I8" s="17" t="s">
        <v>13</v>
      </c>
      <c r="J8" s="13" t="s">
        <v>11</v>
      </c>
      <c r="K8" s="14" t="s">
        <v>14</v>
      </c>
    </row>
    <row r="9" spans="1:50" ht="40.5" customHeight="1" x14ac:dyDescent="0.25">
      <c r="A9" s="8">
        <v>3</v>
      </c>
      <c r="B9" s="9">
        <v>42706</v>
      </c>
      <c r="C9" s="10">
        <v>72019064</v>
      </c>
      <c r="D9" s="15" t="s">
        <v>9</v>
      </c>
      <c r="E9" s="15" t="s">
        <v>10</v>
      </c>
      <c r="F9" s="28">
        <f t="shared" ca="1" si="0"/>
        <v>45392</v>
      </c>
      <c r="G9" s="9"/>
      <c r="H9" s="16" t="s">
        <v>15</v>
      </c>
      <c r="I9" s="17" t="s">
        <v>16</v>
      </c>
      <c r="J9" s="13" t="s">
        <v>11</v>
      </c>
      <c r="K9" s="14" t="s">
        <v>17</v>
      </c>
    </row>
    <row r="10" spans="1:50" x14ac:dyDescent="0.25">
      <c r="A10" s="8">
        <v>4</v>
      </c>
      <c r="B10" s="9">
        <v>43572</v>
      </c>
      <c r="C10" s="10">
        <v>78752393</v>
      </c>
      <c r="D10" s="15" t="s">
        <v>18</v>
      </c>
      <c r="E10" s="15" t="s">
        <v>19</v>
      </c>
      <c r="F10" s="28">
        <f t="shared" ca="1" si="0"/>
        <v>45392</v>
      </c>
      <c r="G10" s="9"/>
      <c r="H10" s="16" t="s">
        <v>20</v>
      </c>
      <c r="I10" s="17" t="s">
        <v>21</v>
      </c>
      <c r="J10" s="13" t="s">
        <v>11</v>
      </c>
      <c r="K10" s="14" t="s">
        <v>14</v>
      </c>
    </row>
    <row r="11" spans="1:50" x14ac:dyDescent="0.25">
      <c r="A11" s="8">
        <v>5</v>
      </c>
      <c r="B11" s="9">
        <v>43572</v>
      </c>
      <c r="C11" s="10">
        <v>78752393</v>
      </c>
      <c r="D11" s="15" t="s">
        <v>18</v>
      </c>
      <c r="E11" s="15" t="s">
        <v>19</v>
      </c>
      <c r="F11" s="28">
        <f t="shared" ca="1" si="0"/>
        <v>45392</v>
      </c>
      <c r="G11" s="9"/>
      <c r="H11" s="16" t="s">
        <v>22</v>
      </c>
      <c r="I11" s="17" t="s">
        <v>23</v>
      </c>
      <c r="J11" s="13" t="s">
        <v>11</v>
      </c>
      <c r="K11" s="14" t="s">
        <v>17</v>
      </c>
    </row>
    <row r="12" spans="1:50" ht="40.15" customHeight="1" x14ac:dyDescent="0.25">
      <c r="A12" s="8">
        <v>6</v>
      </c>
      <c r="B12" s="18">
        <v>43580</v>
      </c>
      <c r="C12" s="19">
        <v>1082881567</v>
      </c>
      <c r="D12" s="20" t="s">
        <v>24</v>
      </c>
      <c r="E12" s="21" t="s">
        <v>25</v>
      </c>
      <c r="F12" s="28">
        <f t="shared" ca="1" si="0"/>
        <v>45392</v>
      </c>
      <c r="G12" s="9"/>
      <c r="H12" s="16" t="s">
        <v>26</v>
      </c>
      <c r="I12" s="17" t="s">
        <v>27</v>
      </c>
      <c r="J12" s="13" t="s">
        <v>11</v>
      </c>
      <c r="K12" s="14" t="s">
        <v>14</v>
      </c>
    </row>
    <row r="13" spans="1:50" ht="40.15" customHeight="1" x14ac:dyDescent="0.25">
      <c r="A13" s="8">
        <v>7</v>
      </c>
      <c r="B13" s="18">
        <v>43580</v>
      </c>
      <c r="C13" s="19">
        <v>1082881567</v>
      </c>
      <c r="D13" s="20" t="s">
        <v>24</v>
      </c>
      <c r="E13" s="21" t="s">
        <v>25</v>
      </c>
      <c r="F13" s="28">
        <f t="shared" ca="1" si="0"/>
        <v>45392</v>
      </c>
      <c r="G13" s="9"/>
      <c r="H13" s="16" t="s">
        <v>28</v>
      </c>
      <c r="I13" s="17" t="s">
        <v>29</v>
      </c>
      <c r="J13" s="13" t="s">
        <v>11</v>
      </c>
      <c r="K13" s="14" t="s">
        <v>17</v>
      </c>
    </row>
    <row r="14" spans="1:50" ht="41.5" customHeight="1" x14ac:dyDescent="0.25">
      <c r="A14" s="8">
        <v>8</v>
      </c>
      <c r="B14" s="9">
        <v>43886</v>
      </c>
      <c r="C14" s="10">
        <v>1082887034</v>
      </c>
      <c r="D14" s="15" t="s">
        <v>30</v>
      </c>
      <c r="E14" s="22" t="s">
        <v>31</v>
      </c>
      <c r="F14" s="28">
        <f t="shared" ca="1" si="0"/>
        <v>45392</v>
      </c>
      <c r="G14" s="9"/>
      <c r="H14" s="16" t="s">
        <v>32</v>
      </c>
      <c r="I14" s="17" t="s">
        <v>33</v>
      </c>
      <c r="J14" s="13" t="s">
        <v>11</v>
      </c>
      <c r="K14" s="14" t="s">
        <v>14</v>
      </c>
    </row>
    <row r="15" spans="1:50" s="23" customFormat="1" ht="36" customHeight="1" x14ac:dyDescent="0.25">
      <c r="A15" s="8">
        <v>9</v>
      </c>
      <c r="B15" s="9">
        <v>42156</v>
      </c>
      <c r="C15" s="10">
        <v>85152803</v>
      </c>
      <c r="D15" s="15" t="s">
        <v>34</v>
      </c>
      <c r="E15" s="22" t="s">
        <v>35</v>
      </c>
      <c r="F15" s="28">
        <f t="shared" ca="1" si="0"/>
        <v>45392</v>
      </c>
      <c r="G15" s="9"/>
      <c r="H15" s="16" t="s">
        <v>36</v>
      </c>
      <c r="I15" s="17" t="s">
        <v>37</v>
      </c>
      <c r="J15" s="13" t="s">
        <v>11</v>
      </c>
      <c r="K15" s="14" t="s">
        <v>38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</row>
    <row r="16" spans="1:50" s="23" customFormat="1" ht="36" customHeight="1" x14ac:dyDescent="0.25">
      <c r="A16" s="8">
        <v>10</v>
      </c>
      <c r="B16" s="9">
        <v>42156</v>
      </c>
      <c r="C16" s="10">
        <v>85152803</v>
      </c>
      <c r="D16" s="15" t="s">
        <v>34</v>
      </c>
      <c r="E16" s="22" t="s">
        <v>35</v>
      </c>
      <c r="F16" s="28">
        <f t="shared" ca="1" si="0"/>
        <v>45392</v>
      </c>
      <c r="G16" s="9"/>
      <c r="H16" s="16" t="s">
        <v>39</v>
      </c>
      <c r="I16" s="17" t="s">
        <v>40</v>
      </c>
      <c r="J16" s="13" t="s">
        <v>11</v>
      </c>
      <c r="K16" s="14" t="s">
        <v>41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</row>
    <row r="17" spans="1:50" s="23" customFormat="1" ht="28.5" customHeight="1" x14ac:dyDescent="0.25">
      <c r="A17" s="8">
        <v>11</v>
      </c>
      <c r="B17" s="9">
        <v>34578</v>
      </c>
      <c r="C17" s="10">
        <v>36539977</v>
      </c>
      <c r="D17" s="15" t="s">
        <v>42</v>
      </c>
      <c r="E17" s="15" t="s">
        <v>43</v>
      </c>
      <c r="F17" s="28">
        <f t="shared" ca="1" si="0"/>
        <v>45392</v>
      </c>
      <c r="G17" s="9"/>
      <c r="H17" s="24" t="s">
        <v>44</v>
      </c>
      <c r="I17" s="25" t="s">
        <v>45</v>
      </c>
      <c r="J17" s="13" t="s">
        <v>11</v>
      </c>
      <c r="K17" s="8" t="s">
        <v>46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</row>
    <row r="18" spans="1:50" s="23" customFormat="1" ht="37.5" customHeight="1" x14ac:dyDescent="0.25">
      <c r="A18" s="8">
        <v>12</v>
      </c>
      <c r="B18" s="9">
        <v>34578</v>
      </c>
      <c r="C18" s="10">
        <v>36539977</v>
      </c>
      <c r="D18" s="15" t="s">
        <v>42</v>
      </c>
      <c r="E18" s="15" t="s">
        <v>43</v>
      </c>
      <c r="F18" s="28">
        <f t="shared" ca="1" si="0"/>
        <v>45392</v>
      </c>
      <c r="G18" s="9"/>
      <c r="H18" s="24" t="s">
        <v>47</v>
      </c>
      <c r="I18" s="25" t="s">
        <v>48</v>
      </c>
      <c r="J18" s="13" t="s">
        <v>11</v>
      </c>
      <c r="K18" s="14" t="s">
        <v>41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</row>
    <row r="19" spans="1:50" s="23" customFormat="1" ht="37.5" customHeight="1" x14ac:dyDescent="0.25">
      <c r="A19" s="8">
        <v>13</v>
      </c>
      <c r="B19" s="9">
        <v>34423</v>
      </c>
      <c r="C19" s="10">
        <v>41743279</v>
      </c>
      <c r="D19" s="15" t="s">
        <v>49</v>
      </c>
      <c r="E19" s="15" t="s">
        <v>43</v>
      </c>
      <c r="F19" s="28">
        <f t="shared" ca="1" si="0"/>
        <v>45392</v>
      </c>
      <c r="G19" s="9"/>
      <c r="H19" s="24" t="s">
        <v>50</v>
      </c>
      <c r="I19" s="25" t="s">
        <v>51</v>
      </c>
      <c r="J19" s="13" t="s">
        <v>11</v>
      </c>
      <c r="K19" s="8" t="s">
        <v>46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</row>
    <row r="20" spans="1:50" s="23" customFormat="1" ht="37.9" customHeight="1" x14ac:dyDescent="0.25">
      <c r="A20" s="8">
        <v>14</v>
      </c>
      <c r="B20" s="9">
        <v>42394</v>
      </c>
      <c r="C20" s="10">
        <v>26670953</v>
      </c>
      <c r="D20" s="15" t="s">
        <v>52</v>
      </c>
      <c r="E20" s="15" t="s">
        <v>53</v>
      </c>
      <c r="F20" s="28">
        <f t="shared" ca="1" si="0"/>
        <v>45392</v>
      </c>
      <c r="G20" s="9"/>
      <c r="H20" s="24" t="s">
        <v>54</v>
      </c>
      <c r="I20" s="25" t="s">
        <v>55</v>
      </c>
      <c r="J20" s="13" t="s">
        <v>11</v>
      </c>
      <c r="K20" s="8" t="s">
        <v>46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</row>
    <row r="21" spans="1:50" x14ac:dyDescent="0.25">
      <c r="A21" s="8">
        <v>15</v>
      </c>
      <c r="B21" s="9">
        <v>42377</v>
      </c>
      <c r="C21" s="10">
        <v>85451989</v>
      </c>
      <c r="D21" s="15" t="s">
        <v>56</v>
      </c>
      <c r="E21" s="15" t="s">
        <v>57</v>
      </c>
      <c r="F21" s="28">
        <f t="shared" ca="1" si="0"/>
        <v>45392</v>
      </c>
      <c r="G21" s="9"/>
      <c r="H21" s="15" t="s">
        <v>58</v>
      </c>
      <c r="I21" s="17" t="s">
        <v>59</v>
      </c>
      <c r="J21" s="13" t="s">
        <v>11</v>
      </c>
      <c r="K21" s="13" t="s">
        <v>60</v>
      </c>
    </row>
    <row r="22" spans="1:50" x14ac:dyDescent="0.25">
      <c r="A22" s="8">
        <v>16</v>
      </c>
      <c r="B22" s="9">
        <v>42377</v>
      </c>
      <c r="C22" s="10">
        <v>85451989</v>
      </c>
      <c r="D22" s="15" t="s">
        <v>56</v>
      </c>
      <c r="E22" s="15" t="s">
        <v>57</v>
      </c>
      <c r="F22" s="28">
        <f t="shared" ca="1" si="0"/>
        <v>45392</v>
      </c>
      <c r="G22" s="9"/>
      <c r="H22" s="15" t="s">
        <v>61</v>
      </c>
      <c r="I22" s="17" t="s">
        <v>62</v>
      </c>
      <c r="J22" s="13" t="s">
        <v>11</v>
      </c>
      <c r="K22" s="14" t="s">
        <v>41</v>
      </c>
    </row>
    <row r="23" spans="1:50" x14ac:dyDescent="0.25">
      <c r="A23" s="8">
        <v>17</v>
      </c>
      <c r="B23" s="9">
        <v>42857</v>
      </c>
      <c r="C23" s="10">
        <v>7140156</v>
      </c>
      <c r="D23" s="22" t="s">
        <v>63</v>
      </c>
      <c r="E23" s="11" t="s">
        <v>57</v>
      </c>
      <c r="F23" s="28">
        <f t="shared" ca="1" si="0"/>
        <v>45392</v>
      </c>
      <c r="G23" s="9"/>
      <c r="H23" s="8" t="s">
        <v>64</v>
      </c>
      <c r="I23" s="13" t="s">
        <v>65</v>
      </c>
      <c r="J23" s="13" t="s">
        <v>11</v>
      </c>
      <c r="K23" s="8" t="s">
        <v>46</v>
      </c>
    </row>
    <row r="24" spans="1:50" ht="23.25" customHeight="1" x14ac:dyDescent="0.25">
      <c r="A24" s="8">
        <v>18</v>
      </c>
      <c r="B24" s="9">
        <v>42095</v>
      </c>
      <c r="C24" s="10">
        <v>85473861</v>
      </c>
      <c r="D24" s="15" t="s">
        <v>66</v>
      </c>
      <c r="E24" s="15" t="s">
        <v>67</v>
      </c>
      <c r="F24" s="28">
        <f t="shared" ca="1" si="0"/>
        <v>45392</v>
      </c>
      <c r="G24" s="9"/>
      <c r="H24" s="16" t="s">
        <v>68</v>
      </c>
      <c r="I24" s="17" t="s">
        <v>69</v>
      </c>
      <c r="J24" s="13" t="s">
        <v>11</v>
      </c>
      <c r="K24" s="14" t="s">
        <v>70</v>
      </c>
    </row>
    <row r="25" spans="1:50" ht="33" customHeight="1" x14ac:dyDescent="0.25">
      <c r="A25" s="8">
        <v>19</v>
      </c>
      <c r="B25" s="9">
        <v>42095</v>
      </c>
      <c r="C25" s="10">
        <v>85473861</v>
      </c>
      <c r="D25" s="15" t="s">
        <v>66</v>
      </c>
      <c r="E25" s="15" t="s">
        <v>67</v>
      </c>
      <c r="F25" s="28">
        <f t="shared" ca="1" si="0"/>
        <v>45392</v>
      </c>
      <c r="G25" s="9"/>
      <c r="H25" s="16" t="s">
        <v>71</v>
      </c>
      <c r="I25" s="17" t="s">
        <v>72</v>
      </c>
      <c r="J25" s="13" t="s">
        <v>11</v>
      </c>
      <c r="K25" s="14" t="s">
        <v>70</v>
      </c>
    </row>
    <row r="26" spans="1:50" ht="32.25" customHeight="1" x14ac:dyDescent="0.25">
      <c r="A26" s="8">
        <v>20</v>
      </c>
      <c r="B26" s="9">
        <v>42095</v>
      </c>
      <c r="C26" s="10">
        <v>85473861</v>
      </c>
      <c r="D26" s="15" t="s">
        <v>66</v>
      </c>
      <c r="E26" s="15" t="s">
        <v>67</v>
      </c>
      <c r="F26" s="28">
        <f t="shared" ca="1" si="0"/>
        <v>45392</v>
      </c>
      <c r="G26" s="9"/>
      <c r="H26" s="16" t="s">
        <v>73</v>
      </c>
      <c r="I26" s="17" t="s">
        <v>74</v>
      </c>
      <c r="J26" s="13" t="s">
        <v>11</v>
      </c>
      <c r="K26" s="14" t="s">
        <v>75</v>
      </c>
    </row>
    <row r="27" spans="1:50" ht="17.5" customHeight="1" x14ac:dyDescent="0.25">
      <c r="A27" s="8">
        <v>21</v>
      </c>
      <c r="B27" s="9">
        <v>42857</v>
      </c>
      <c r="C27" s="10">
        <v>1064786732</v>
      </c>
      <c r="D27" s="15" t="s">
        <v>76</v>
      </c>
      <c r="E27" s="15" t="s">
        <v>67</v>
      </c>
      <c r="F27" s="28">
        <f t="shared" ca="1" si="0"/>
        <v>45392</v>
      </c>
      <c r="G27" s="9"/>
      <c r="H27" s="16" t="s">
        <v>77</v>
      </c>
      <c r="I27" s="17" t="s">
        <v>78</v>
      </c>
      <c r="J27" s="13" t="s">
        <v>11</v>
      </c>
      <c r="K27" s="14" t="s">
        <v>46</v>
      </c>
    </row>
    <row r="28" spans="1:50" ht="30.75" customHeight="1" x14ac:dyDescent="0.25">
      <c r="A28" s="8">
        <v>22</v>
      </c>
      <c r="B28" s="9">
        <v>42857</v>
      </c>
      <c r="C28" s="10">
        <v>1064786732</v>
      </c>
      <c r="D28" s="15" t="s">
        <v>76</v>
      </c>
      <c r="E28" s="15" t="s">
        <v>67</v>
      </c>
      <c r="F28" s="28">
        <f t="shared" ca="1" si="0"/>
        <v>45392</v>
      </c>
      <c r="G28" s="9"/>
      <c r="H28" s="16" t="s">
        <v>79</v>
      </c>
      <c r="I28" s="17" t="s">
        <v>80</v>
      </c>
      <c r="J28" s="13" t="s">
        <v>81</v>
      </c>
      <c r="K28" s="14" t="s">
        <v>41</v>
      </c>
    </row>
    <row r="29" spans="1:50" ht="24.75" customHeight="1" x14ac:dyDescent="0.25">
      <c r="A29" s="8">
        <v>23</v>
      </c>
      <c r="B29" s="9">
        <v>43860</v>
      </c>
      <c r="C29" s="10">
        <v>7601662</v>
      </c>
      <c r="D29" s="15" t="s">
        <v>82</v>
      </c>
      <c r="E29" s="15" t="s">
        <v>67</v>
      </c>
      <c r="F29" s="28">
        <f t="shared" ca="1" si="0"/>
        <v>45392</v>
      </c>
      <c r="G29" s="9"/>
      <c r="H29" s="16" t="s">
        <v>83</v>
      </c>
      <c r="I29" s="17" t="s">
        <v>84</v>
      </c>
      <c r="J29" s="13" t="s">
        <v>11</v>
      </c>
      <c r="K29" s="14" t="s">
        <v>46</v>
      </c>
    </row>
    <row r="30" spans="1:50" ht="49.5" customHeight="1" x14ac:dyDescent="0.25">
      <c r="A30" s="8">
        <v>24</v>
      </c>
      <c r="B30" s="9">
        <v>43823</v>
      </c>
      <c r="C30" s="10">
        <v>1083039819</v>
      </c>
      <c r="D30" s="15" t="s">
        <v>85</v>
      </c>
      <c r="E30" s="22" t="s">
        <v>86</v>
      </c>
      <c r="F30" s="28">
        <f t="shared" ca="1" si="0"/>
        <v>45392</v>
      </c>
      <c r="G30" s="9"/>
      <c r="H30" s="16" t="s">
        <v>87</v>
      </c>
      <c r="I30" s="17" t="s">
        <v>88</v>
      </c>
      <c r="J30" s="13" t="s">
        <v>11</v>
      </c>
      <c r="K30" s="13" t="s">
        <v>60</v>
      </c>
    </row>
    <row r="31" spans="1:50" x14ac:dyDescent="0.25">
      <c r="A31" s="8">
        <v>25</v>
      </c>
      <c r="B31" s="9">
        <v>43823</v>
      </c>
      <c r="C31" s="10">
        <v>1083027435</v>
      </c>
      <c r="D31" s="15" t="s">
        <v>89</v>
      </c>
      <c r="E31" s="15" t="s">
        <v>90</v>
      </c>
      <c r="F31" s="28">
        <f t="shared" ca="1" si="0"/>
        <v>45392</v>
      </c>
      <c r="G31" s="9"/>
      <c r="H31" s="16" t="s">
        <v>87</v>
      </c>
      <c r="I31" s="17" t="s">
        <v>88</v>
      </c>
      <c r="J31" s="13" t="s">
        <v>11</v>
      </c>
      <c r="K31" s="13" t="s">
        <v>60</v>
      </c>
    </row>
    <row r="32" spans="1:50" x14ac:dyDescent="0.25">
      <c r="A32" s="11"/>
      <c r="B32" s="11"/>
      <c r="C32" s="11"/>
      <c r="D32" s="11" t="s">
        <v>1</v>
      </c>
      <c r="E32" s="11"/>
      <c r="F32" s="28">
        <f t="shared" ca="1" si="0"/>
        <v>45392</v>
      </c>
      <c r="G32" s="9"/>
      <c r="H32" s="12"/>
      <c r="I32" s="13"/>
      <c r="J32" s="13"/>
      <c r="K32" s="13"/>
    </row>
    <row r="33" spans="1:10" ht="13" x14ac:dyDescent="0.3">
      <c r="A33" s="1"/>
      <c r="B33" s="1"/>
      <c r="C33" s="1"/>
      <c r="D33" s="1"/>
      <c r="E33" s="1"/>
      <c r="F33" s="1"/>
      <c r="G33" s="1"/>
      <c r="H33" s="26"/>
      <c r="I33" s="26"/>
      <c r="J33" s="26"/>
    </row>
    <row r="34" spans="1:10" ht="13" x14ac:dyDescent="0.3">
      <c r="A34" s="1"/>
      <c r="B34" s="3" t="s">
        <v>91</v>
      </c>
      <c r="D34" s="1"/>
      <c r="E34" s="1"/>
      <c r="F34" s="1"/>
      <c r="G34" s="1"/>
      <c r="H34" s="26"/>
      <c r="I34" s="26"/>
      <c r="J34" s="26"/>
    </row>
    <row r="35" spans="1:10" x14ac:dyDescent="0.25">
      <c r="B35" s="3" t="s">
        <v>92</v>
      </c>
    </row>
    <row r="36" spans="1:10" x14ac:dyDescent="0.25">
      <c r="B36" s="3" t="s">
        <v>93</v>
      </c>
    </row>
  </sheetData>
  <mergeCells count="3">
    <mergeCell ref="A1:K1"/>
    <mergeCell ref="A2:K2"/>
    <mergeCell ref="A3:K3"/>
  </mergeCells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890B5-4633-4397-B6E3-97C24EA86EB9}">
  <sheetPr>
    <pageSetUpPr fitToPage="1"/>
  </sheetPr>
  <dimension ref="A7:AX528"/>
  <sheetViews>
    <sheetView tabSelected="1" view="pageBreakPreview" zoomScale="80" zoomScaleNormal="80" zoomScaleSheetLayoutView="80" workbookViewId="0">
      <pane xSplit="10" ySplit="10" topLeftCell="K11" activePane="bottomRight" state="frozen"/>
      <selection pane="topRight" activeCell="K1" sqref="K1"/>
      <selection pane="bottomLeft" activeCell="A5" sqref="A5"/>
      <selection pane="bottomRight" activeCell="K8" sqref="K8"/>
    </sheetView>
  </sheetViews>
  <sheetFormatPr baseColWidth="10" defaultColWidth="11.453125" defaultRowHeight="13" x14ac:dyDescent="0.25"/>
  <cols>
    <col min="1" max="1" width="7.81640625" style="134" customWidth="1"/>
    <col min="2" max="2" width="18.453125" style="134" customWidth="1"/>
    <col min="3" max="3" width="21.36328125" style="3" customWidth="1"/>
    <col min="4" max="4" width="36.54296875" style="134" customWidth="1"/>
    <col min="5" max="5" width="9.1796875" style="3" customWidth="1"/>
    <col min="6" max="6" width="12.1796875" style="53" customWidth="1"/>
    <col min="7" max="7" width="11.54296875" style="58" customWidth="1"/>
    <col min="8" max="9" width="17" style="135" customWidth="1"/>
    <col min="10" max="10" width="16.7265625" style="134" customWidth="1"/>
    <col min="11" max="11" width="23.26953125" style="3" customWidth="1"/>
    <col min="12" max="12" width="26.1796875" style="134" customWidth="1"/>
    <col min="13" max="13" width="26.54296875" style="134" customWidth="1"/>
    <col min="14" max="14" width="20.453125" style="134" customWidth="1"/>
    <col min="15" max="15" width="23.1796875" style="134" customWidth="1"/>
    <col min="16" max="16" width="14.453125" style="3" customWidth="1"/>
    <col min="17" max="21" width="17.26953125" style="3" customWidth="1"/>
    <col min="22" max="22" width="17.26953125" style="5" customWidth="1"/>
    <col min="23" max="23" width="15.7265625" style="134" customWidth="1"/>
    <col min="24" max="24" width="11.453125" style="134"/>
    <col min="25" max="25" width="15.26953125" style="134" customWidth="1"/>
    <col min="26" max="26" width="14.453125" style="134" customWidth="1"/>
    <col min="27" max="27" width="13.453125" style="134" customWidth="1"/>
    <col min="28" max="28" width="15.54296875" style="134" customWidth="1"/>
    <col min="29" max="30" width="14.26953125" style="134" customWidth="1"/>
    <col min="31" max="31" width="16.1796875" style="138" customWidth="1"/>
    <col min="32" max="32" width="18" style="134" customWidth="1"/>
    <col min="33" max="16384" width="11.453125" style="134"/>
  </cols>
  <sheetData>
    <row r="7" spans="1:50" s="138" customFormat="1" ht="16" thickBot="1" x14ac:dyDescent="0.4">
      <c r="A7" s="212"/>
      <c r="B7" s="212"/>
      <c r="C7" s="210"/>
      <c r="D7" s="212"/>
      <c r="E7" s="210"/>
      <c r="F7" s="210"/>
      <c r="G7" s="210"/>
      <c r="H7" s="212"/>
      <c r="I7" s="212"/>
      <c r="J7" s="212"/>
      <c r="K7" s="210"/>
      <c r="L7" s="212"/>
      <c r="M7" s="212"/>
      <c r="N7" s="212"/>
      <c r="O7" s="212"/>
      <c r="P7" s="210"/>
      <c r="Q7" s="210"/>
      <c r="R7" s="148"/>
      <c r="S7" s="148"/>
      <c r="T7" s="148"/>
      <c r="U7" s="190"/>
      <c r="V7" s="191"/>
      <c r="W7" s="142"/>
    </row>
    <row r="8" spans="1:50" s="138" customFormat="1" ht="33.5" customHeight="1" thickBot="1" x14ac:dyDescent="0.4">
      <c r="A8" s="215"/>
      <c r="B8" s="216"/>
      <c r="C8" s="194" t="s">
        <v>637</v>
      </c>
      <c r="D8" s="219" t="s">
        <v>641</v>
      </c>
      <c r="E8" s="220"/>
      <c r="F8" s="220"/>
      <c r="G8" s="220"/>
      <c r="H8" s="221"/>
      <c r="I8" s="194" t="s">
        <v>638</v>
      </c>
      <c r="J8" s="197" t="s">
        <v>642</v>
      </c>
      <c r="K8" s="148"/>
      <c r="L8" s="142"/>
      <c r="M8" s="142"/>
      <c r="N8" s="142"/>
      <c r="O8" s="142"/>
      <c r="P8" s="148"/>
      <c r="Q8" s="148"/>
      <c r="R8" s="148"/>
      <c r="S8" s="148"/>
      <c r="T8" s="148"/>
      <c r="U8" s="190"/>
      <c r="V8" s="191"/>
      <c r="W8" s="142"/>
    </row>
    <row r="9" spans="1:50" s="138" customFormat="1" ht="33.5" customHeight="1" thickBot="1" x14ac:dyDescent="0.4">
      <c r="A9" s="217"/>
      <c r="B9" s="218"/>
      <c r="C9" s="195" t="s">
        <v>640</v>
      </c>
      <c r="D9" s="222" t="s">
        <v>643</v>
      </c>
      <c r="E9" s="223"/>
      <c r="F9" s="223"/>
      <c r="G9" s="223"/>
      <c r="H9" s="224"/>
      <c r="I9" s="196" t="s">
        <v>639</v>
      </c>
      <c r="J9" s="198">
        <v>2</v>
      </c>
      <c r="K9" s="148"/>
      <c r="L9" s="142"/>
      <c r="M9" s="142"/>
      <c r="N9" s="142"/>
      <c r="O9" s="142"/>
      <c r="P9" s="148"/>
      <c r="Q9" s="148"/>
      <c r="R9" s="148"/>
      <c r="S9" s="148"/>
      <c r="T9" s="148"/>
      <c r="U9" s="190"/>
      <c r="V9" s="191"/>
      <c r="W9" s="142"/>
    </row>
    <row r="10" spans="1:50" s="149" customFormat="1" ht="53.25" customHeight="1" thickBot="1" x14ac:dyDescent="0.4">
      <c r="A10" s="199" t="s">
        <v>100</v>
      </c>
      <c r="B10" s="200" t="s">
        <v>105</v>
      </c>
      <c r="C10" s="199" t="s">
        <v>106</v>
      </c>
      <c r="D10" s="201" t="s">
        <v>4</v>
      </c>
      <c r="E10" s="202" t="s">
        <v>5</v>
      </c>
      <c r="F10" s="213" t="s">
        <v>107</v>
      </c>
      <c r="G10" s="214"/>
      <c r="H10" s="201" t="s">
        <v>110</v>
      </c>
      <c r="I10" s="200" t="s">
        <v>622</v>
      </c>
      <c r="J10" s="203" t="s">
        <v>8</v>
      </c>
      <c r="K10" s="204" t="s">
        <v>104</v>
      </c>
      <c r="L10" s="205" t="s">
        <v>608</v>
      </c>
      <c r="M10" s="206" t="s">
        <v>609</v>
      </c>
      <c r="N10" s="207" t="s">
        <v>620</v>
      </c>
      <c r="O10" s="207" t="s">
        <v>621</v>
      </c>
      <c r="P10" s="207" t="s">
        <v>611</v>
      </c>
      <c r="Q10" s="208" t="s">
        <v>619</v>
      </c>
      <c r="R10" s="208" t="s">
        <v>633</v>
      </c>
      <c r="S10" s="208" t="s">
        <v>632</v>
      </c>
      <c r="T10" s="208" t="s">
        <v>631</v>
      </c>
      <c r="U10" s="208" t="s">
        <v>636</v>
      </c>
      <c r="V10" s="209" t="s">
        <v>630</v>
      </c>
      <c r="W10" s="209" t="s">
        <v>627</v>
      </c>
      <c r="X10" s="209" t="s">
        <v>626</v>
      </c>
      <c r="Y10" s="209" t="s">
        <v>628</v>
      </c>
      <c r="Z10" s="209" t="s">
        <v>629</v>
      </c>
      <c r="AA10" s="209" t="s">
        <v>623</v>
      </c>
      <c r="AB10" s="209" t="s">
        <v>624</v>
      </c>
      <c r="AC10" s="209" t="s">
        <v>625</v>
      </c>
      <c r="AD10" s="209" t="s">
        <v>635</v>
      </c>
      <c r="AE10" s="209" t="s">
        <v>1</v>
      </c>
      <c r="AF10" s="209" t="s">
        <v>634</v>
      </c>
    </row>
    <row r="11" spans="1:50" s="155" customFormat="1" ht="30" customHeight="1" x14ac:dyDescent="0.35">
      <c r="A11" s="164">
        <v>1</v>
      </c>
      <c r="B11" s="165"/>
      <c r="C11" s="166"/>
      <c r="D11" s="167"/>
      <c r="E11" s="168"/>
      <c r="F11" s="166"/>
      <c r="G11" s="166"/>
      <c r="H11" s="169"/>
      <c r="I11" s="169"/>
      <c r="J11" s="169"/>
      <c r="K11" s="163"/>
      <c r="L11" s="170"/>
      <c r="M11" s="170"/>
      <c r="N11" s="171"/>
      <c r="O11" s="171"/>
      <c r="P11" s="172"/>
      <c r="Q11" s="173"/>
      <c r="R11" s="174"/>
      <c r="S11" s="175"/>
      <c r="T11" s="169"/>
      <c r="U11" s="189"/>
      <c r="V11" s="5"/>
      <c r="W11" s="181"/>
      <c r="X11" s="182"/>
      <c r="Y11" s="183"/>
      <c r="Z11" s="184"/>
      <c r="AA11" s="185"/>
      <c r="AB11" s="185"/>
      <c r="AC11" s="187"/>
      <c r="AD11" s="187"/>
      <c r="AE11" s="186"/>
      <c r="AF11" s="134"/>
    </row>
    <row r="12" spans="1:50" ht="30" customHeight="1" x14ac:dyDescent="0.35">
      <c r="A12" s="137">
        <v>2</v>
      </c>
      <c r="B12" s="136"/>
      <c r="C12" s="179"/>
      <c r="D12" s="21"/>
      <c r="E12" s="8"/>
      <c r="F12" s="179"/>
      <c r="G12" s="179"/>
      <c r="H12" s="137"/>
      <c r="I12" s="137"/>
      <c r="J12" s="137"/>
      <c r="K12" s="11"/>
      <c r="L12" s="141"/>
      <c r="M12" s="141"/>
      <c r="N12" s="141"/>
      <c r="O12" s="141"/>
      <c r="P12" s="11"/>
      <c r="Q12" s="11"/>
      <c r="R12" s="180"/>
      <c r="S12" s="158"/>
      <c r="T12" s="137"/>
      <c r="U12" s="189"/>
      <c r="V12" s="192"/>
      <c r="W12" s="181"/>
      <c r="X12" s="182"/>
      <c r="Y12" s="183"/>
      <c r="Z12" s="184"/>
      <c r="AA12" s="185"/>
      <c r="AB12" s="185"/>
      <c r="AC12" s="185"/>
      <c r="AD12" s="187"/>
      <c r="AE12" s="186"/>
      <c r="AF12" s="193"/>
    </row>
    <row r="13" spans="1:50" s="139" customFormat="1" ht="30" customHeight="1" x14ac:dyDescent="0.35">
      <c r="A13" s="137">
        <v>3</v>
      </c>
      <c r="B13" s="136"/>
      <c r="C13" s="179"/>
      <c r="D13" s="21"/>
      <c r="E13" s="8"/>
      <c r="F13" s="179"/>
      <c r="G13" s="179"/>
      <c r="H13" s="137"/>
      <c r="I13" s="137"/>
      <c r="J13" s="137"/>
      <c r="K13" s="11"/>
      <c r="L13" s="141"/>
      <c r="M13" s="141"/>
      <c r="N13" s="141"/>
      <c r="O13" s="141"/>
      <c r="P13" s="11"/>
      <c r="Q13" s="11"/>
      <c r="R13" s="180"/>
      <c r="S13" s="158"/>
      <c r="T13" s="137"/>
      <c r="U13" s="189"/>
      <c r="V13" s="192"/>
      <c r="W13" s="181"/>
      <c r="X13" s="182"/>
      <c r="Y13" s="183"/>
      <c r="Z13" s="184"/>
      <c r="AA13" s="185"/>
      <c r="AB13" s="185"/>
      <c r="AC13" s="185"/>
      <c r="AD13" s="187"/>
      <c r="AE13" s="186"/>
      <c r="AF13" s="193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  <c r="AX13" s="134"/>
    </row>
    <row r="14" spans="1:50" s="139" customFormat="1" ht="30" customHeight="1" x14ac:dyDescent="0.35">
      <c r="A14" s="137">
        <v>4</v>
      </c>
      <c r="B14" s="136"/>
      <c r="C14" s="179"/>
      <c r="D14" s="21"/>
      <c r="E14" s="8"/>
      <c r="F14" s="179"/>
      <c r="G14" s="179"/>
      <c r="H14" s="137"/>
      <c r="I14" s="137"/>
      <c r="J14" s="137"/>
      <c r="K14" s="11"/>
      <c r="L14" s="141"/>
      <c r="M14" s="141"/>
      <c r="N14" s="141"/>
      <c r="O14" s="141"/>
      <c r="P14" s="11"/>
      <c r="Q14" s="11"/>
      <c r="R14" s="180"/>
      <c r="S14" s="158"/>
      <c r="T14" s="137"/>
      <c r="U14" s="189"/>
      <c r="V14" s="192"/>
      <c r="W14" s="181"/>
      <c r="X14" s="182"/>
      <c r="Y14" s="183"/>
      <c r="Z14" s="184"/>
      <c r="AA14" s="185"/>
      <c r="AB14" s="185"/>
      <c r="AC14" s="185"/>
      <c r="AD14" s="187"/>
      <c r="AE14" s="186"/>
      <c r="AF14" s="193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  <c r="AW14" s="134"/>
      <c r="AX14" s="134"/>
    </row>
    <row r="15" spans="1:50" s="139" customFormat="1" ht="30" customHeight="1" x14ac:dyDescent="0.35">
      <c r="A15" s="137">
        <v>5</v>
      </c>
      <c r="B15" s="136"/>
      <c r="C15" s="179"/>
      <c r="D15" s="21"/>
      <c r="E15" s="8"/>
      <c r="F15" s="179"/>
      <c r="G15" s="179"/>
      <c r="H15" s="137"/>
      <c r="I15" s="137"/>
      <c r="J15" s="137"/>
      <c r="K15" s="84"/>
      <c r="L15" s="141"/>
      <c r="M15" s="141"/>
      <c r="N15" s="141"/>
      <c r="O15" s="141"/>
      <c r="P15" s="11"/>
      <c r="Q15" s="11"/>
      <c r="R15" s="180"/>
      <c r="S15" s="158"/>
      <c r="T15" s="137"/>
      <c r="U15" s="189"/>
      <c r="V15" s="192"/>
      <c r="W15" s="181"/>
      <c r="X15" s="182"/>
      <c r="Y15" s="183"/>
      <c r="Z15" s="184"/>
      <c r="AA15" s="185"/>
      <c r="AB15" s="185"/>
      <c r="AC15" s="185"/>
      <c r="AD15" s="187"/>
      <c r="AE15" s="186"/>
      <c r="AF15" s="193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34"/>
    </row>
    <row r="16" spans="1:50" s="139" customFormat="1" ht="30" customHeight="1" x14ac:dyDescent="0.35">
      <c r="A16" s="137">
        <v>6</v>
      </c>
      <c r="B16" s="62"/>
      <c r="C16" s="179"/>
      <c r="D16" s="21"/>
      <c r="E16" s="8"/>
      <c r="F16" s="179"/>
      <c r="G16" s="179"/>
      <c r="H16" s="8"/>
      <c r="I16" s="137"/>
      <c r="J16" s="14"/>
      <c r="K16" s="11"/>
      <c r="L16" s="141"/>
      <c r="M16" s="141"/>
      <c r="N16" s="141"/>
      <c r="O16" s="141"/>
      <c r="P16" s="11"/>
      <c r="Q16" s="11"/>
      <c r="R16" s="180"/>
      <c r="S16" s="158"/>
      <c r="T16" s="137"/>
      <c r="U16" s="189"/>
      <c r="V16" s="192"/>
      <c r="W16" s="181"/>
      <c r="X16" s="182"/>
      <c r="Y16" s="183"/>
      <c r="Z16" s="184"/>
      <c r="AA16" s="185"/>
      <c r="AB16" s="185"/>
      <c r="AC16" s="185"/>
      <c r="AD16" s="187"/>
      <c r="AE16" s="186"/>
      <c r="AF16" s="193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4"/>
      <c r="AX16" s="134"/>
    </row>
    <row r="17" spans="1:50" ht="30" customHeight="1" x14ac:dyDescent="0.35">
      <c r="A17" s="137">
        <v>7</v>
      </c>
      <c r="B17" s="62"/>
      <c r="C17" s="179"/>
      <c r="D17" s="21"/>
      <c r="E17" s="8"/>
      <c r="F17" s="179"/>
      <c r="G17" s="179"/>
      <c r="H17" s="8"/>
      <c r="I17" s="137"/>
      <c r="J17" s="14"/>
      <c r="K17" s="11"/>
      <c r="L17" s="141"/>
      <c r="M17" s="141"/>
      <c r="N17" s="141"/>
      <c r="O17" s="141"/>
      <c r="P17" s="11"/>
      <c r="Q17" s="11"/>
      <c r="R17" s="180"/>
      <c r="S17" s="158"/>
      <c r="T17" s="137"/>
      <c r="U17" s="189"/>
      <c r="V17" s="192"/>
      <c r="W17" s="181"/>
      <c r="X17" s="182"/>
      <c r="Y17" s="183"/>
      <c r="Z17" s="184"/>
      <c r="AA17" s="185"/>
      <c r="AB17" s="185"/>
      <c r="AC17" s="185"/>
      <c r="AD17" s="187"/>
      <c r="AE17" s="186"/>
      <c r="AF17" s="193"/>
    </row>
    <row r="18" spans="1:50" ht="30" customHeight="1" x14ac:dyDescent="0.35">
      <c r="A18" s="137">
        <v>8</v>
      </c>
      <c r="B18" s="62"/>
      <c r="C18" s="179"/>
      <c r="D18" s="21"/>
      <c r="E18" s="8"/>
      <c r="F18" s="179"/>
      <c r="G18" s="179"/>
      <c r="H18" s="8"/>
      <c r="I18" s="137"/>
      <c r="J18" s="14"/>
      <c r="K18" s="11"/>
      <c r="L18" s="141"/>
      <c r="M18" s="141"/>
      <c r="N18" s="141"/>
      <c r="O18" s="141"/>
      <c r="P18" s="11"/>
      <c r="Q18" s="11"/>
      <c r="R18" s="180"/>
      <c r="S18" s="158"/>
      <c r="T18" s="137"/>
      <c r="U18" s="189"/>
      <c r="V18" s="192"/>
      <c r="W18" s="181"/>
      <c r="X18" s="182"/>
      <c r="Y18" s="183"/>
      <c r="Z18" s="184"/>
      <c r="AA18" s="185"/>
      <c r="AB18" s="185"/>
      <c r="AC18" s="185"/>
      <c r="AD18" s="187"/>
      <c r="AE18" s="186"/>
      <c r="AF18" s="193"/>
    </row>
    <row r="19" spans="1:50" s="3" customFormat="1" ht="30" customHeight="1" x14ac:dyDescent="0.35">
      <c r="A19" s="137">
        <v>9</v>
      </c>
      <c r="B19" s="62"/>
      <c r="C19" s="179"/>
      <c r="D19" s="21"/>
      <c r="E19" s="8"/>
      <c r="F19" s="179"/>
      <c r="G19" s="179"/>
      <c r="H19" s="8"/>
      <c r="I19" s="137"/>
      <c r="J19" s="14"/>
      <c r="K19" s="11"/>
      <c r="L19" s="141"/>
      <c r="M19" s="141"/>
      <c r="N19" s="141"/>
      <c r="O19" s="141"/>
      <c r="P19" s="11"/>
      <c r="Q19" s="11"/>
      <c r="R19" s="180"/>
      <c r="S19" s="158"/>
      <c r="T19" s="137"/>
      <c r="U19" s="189"/>
      <c r="V19" s="192"/>
      <c r="W19" s="181"/>
      <c r="X19" s="182"/>
      <c r="Y19" s="183"/>
      <c r="Z19" s="184"/>
      <c r="AA19" s="185"/>
      <c r="AB19" s="185"/>
      <c r="AC19" s="185"/>
      <c r="AD19" s="187"/>
      <c r="AE19" s="186"/>
      <c r="AF19" s="193"/>
    </row>
    <row r="20" spans="1:50" s="3" customFormat="1" ht="30" customHeight="1" x14ac:dyDescent="0.35">
      <c r="A20" s="137">
        <v>10</v>
      </c>
      <c r="B20" s="62"/>
      <c r="C20" s="179"/>
      <c r="D20" s="21"/>
      <c r="E20" s="8"/>
      <c r="F20" s="179"/>
      <c r="G20" s="179"/>
      <c r="H20" s="8"/>
      <c r="I20" s="137"/>
      <c r="J20" s="14"/>
      <c r="K20" s="11"/>
      <c r="L20" s="141"/>
      <c r="M20" s="141"/>
      <c r="N20" s="141"/>
      <c r="O20" s="141"/>
      <c r="P20" s="11"/>
      <c r="Q20" s="11"/>
      <c r="R20" s="180"/>
      <c r="S20" s="158"/>
      <c r="T20" s="137"/>
      <c r="U20" s="189"/>
      <c r="V20" s="192"/>
      <c r="W20" s="181"/>
      <c r="X20" s="182"/>
      <c r="Y20" s="183"/>
      <c r="Z20" s="184"/>
      <c r="AA20" s="185"/>
      <c r="AB20" s="185"/>
      <c r="AC20" s="185"/>
      <c r="AD20" s="187"/>
      <c r="AE20" s="186"/>
      <c r="AF20" s="193"/>
    </row>
    <row r="21" spans="1:50" s="41" customFormat="1" ht="30" customHeight="1" x14ac:dyDescent="0.35">
      <c r="A21" s="137">
        <v>11</v>
      </c>
      <c r="B21" s="62"/>
      <c r="C21" s="179"/>
      <c r="D21" s="21"/>
      <c r="E21" s="8"/>
      <c r="F21" s="179"/>
      <c r="G21" s="179"/>
      <c r="H21" s="8"/>
      <c r="I21" s="137"/>
      <c r="J21" s="14"/>
      <c r="K21" s="11"/>
      <c r="L21" s="141"/>
      <c r="M21" s="141"/>
      <c r="N21" s="141"/>
      <c r="O21" s="141"/>
      <c r="P21" s="11"/>
      <c r="Q21" s="11"/>
      <c r="R21" s="180"/>
      <c r="S21" s="158"/>
      <c r="T21" s="137"/>
      <c r="U21" s="189"/>
      <c r="V21" s="192"/>
      <c r="W21" s="181"/>
      <c r="X21" s="182"/>
      <c r="Y21" s="183"/>
      <c r="Z21" s="184"/>
      <c r="AA21" s="185"/>
      <c r="AB21" s="185"/>
      <c r="AC21" s="185"/>
      <c r="AD21" s="187"/>
      <c r="AE21" s="186"/>
      <c r="AF21" s="19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</row>
    <row r="22" spans="1:50" s="3" customFormat="1" ht="30" customHeight="1" x14ac:dyDescent="0.35">
      <c r="A22" s="137">
        <v>12</v>
      </c>
      <c r="B22" s="62"/>
      <c r="C22" s="179"/>
      <c r="D22" s="21"/>
      <c r="E22" s="8"/>
      <c r="F22" s="179"/>
      <c r="G22" s="179"/>
      <c r="H22" s="8"/>
      <c r="I22" s="137"/>
      <c r="J22" s="14"/>
      <c r="K22" s="11"/>
      <c r="L22" s="141"/>
      <c r="M22" s="141"/>
      <c r="N22" s="141"/>
      <c r="O22" s="141"/>
      <c r="P22" s="11"/>
      <c r="Q22" s="11"/>
      <c r="R22" s="180"/>
      <c r="S22" s="158"/>
      <c r="T22" s="137"/>
      <c r="U22" s="189"/>
      <c r="V22" s="192"/>
      <c r="W22" s="181"/>
      <c r="X22" s="182"/>
      <c r="Y22" s="183"/>
      <c r="Z22" s="184"/>
      <c r="AA22" s="185"/>
      <c r="AB22" s="185"/>
      <c r="AC22" s="185"/>
      <c r="AD22" s="187"/>
      <c r="AE22" s="186"/>
      <c r="AF22" s="193"/>
    </row>
    <row r="23" spans="1:50" s="154" customFormat="1" ht="30" customHeight="1" x14ac:dyDescent="0.35">
      <c r="A23" s="137">
        <v>13</v>
      </c>
      <c r="B23" s="62"/>
      <c r="C23" s="179"/>
      <c r="D23" s="21"/>
      <c r="E23" s="8"/>
      <c r="F23" s="179"/>
      <c r="G23" s="179"/>
      <c r="H23" s="8"/>
      <c r="I23" s="137"/>
      <c r="J23" s="14"/>
      <c r="K23" s="11"/>
      <c r="L23" s="141"/>
      <c r="M23" s="141"/>
      <c r="N23" s="141"/>
      <c r="O23" s="141"/>
      <c r="P23" s="11"/>
      <c r="Q23" s="11"/>
      <c r="R23" s="180"/>
      <c r="S23" s="158"/>
      <c r="T23" s="137"/>
      <c r="U23" s="189"/>
      <c r="V23" s="192"/>
      <c r="W23" s="181"/>
      <c r="X23" s="182"/>
      <c r="Y23" s="183"/>
      <c r="Z23" s="184"/>
      <c r="AA23" s="185"/>
      <c r="AB23" s="185"/>
      <c r="AC23" s="187"/>
      <c r="AD23" s="187"/>
      <c r="AE23" s="186"/>
      <c r="AF23" s="193"/>
    </row>
    <row r="24" spans="1:50" s="3" customFormat="1" ht="30" customHeight="1" x14ac:dyDescent="0.35">
      <c r="A24" s="137">
        <v>14</v>
      </c>
      <c r="B24" s="62"/>
      <c r="C24" s="179"/>
      <c r="D24" s="21"/>
      <c r="E24" s="8"/>
      <c r="F24" s="179"/>
      <c r="G24" s="179"/>
      <c r="H24" s="8"/>
      <c r="I24" s="137"/>
      <c r="J24" s="14"/>
      <c r="K24" s="11"/>
      <c r="L24" s="141"/>
      <c r="M24" s="141"/>
      <c r="N24" s="141"/>
      <c r="O24" s="141"/>
      <c r="P24" s="11"/>
      <c r="Q24" s="11"/>
      <c r="R24" s="180"/>
      <c r="S24" s="158"/>
      <c r="T24" s="137"/>
      <c r="U24" s="189"/>
      <c r="V24" s="192"/>
      <c r="W24" s="181"/>
      <c r="X24" s="182"/>
      <c r="Y24" s="183"/>
      <c r="Z24" s="184"/>
      <c r="AA24" s="185"/>
      <c r="AB24" s="185"/>
      <c r="AC24" s="185"/>
      <c r="AD24" s="187"/>
      <c r="AE24" s="186"/>
      <c r="AF24" s="193"/>
    </row>
    <row r="25" spans="1:50" ht="30" customHeight="1" x14ac:dyDescent="0.35">
      <c r="A25" s="137">
        <v>15</v>
      </c>
      <c r="B25" s="62"/>
      <c r="C25" s="179"/>
      <c r="D25" s="21"/>
      <c r="E25" s="8"/>
      <c r="F25" s="179"/>
      <c r="G25" s="179"/>
      <c r="H25" s="8"/>
      <c r="I25" s="137"/>
      <c r="J25" s="14"/>
      <c r="K25" s="11"/>
      <c r="L25" s="141"/>
      <c r="M25" s="141"/>
      <c r="N25" s="141"/>
      <c r="O25" s="141"/>
      <c r="P25" s="11"/>
      <c r="Q25" s="11"/>
      <c r="R25" s="180"/>
      <c r="S25" s="158"/>
      <c r="T25" s="137"/>
      <c r="U25" s="189"/>
      <c r="V25" s="192"/>
      <c r="W25" s="181"/>
      <c r="X25" s="182"/>
      <c r="Y25" s="183"/>
      <c r="Z25" s="184"/>
      <c r="AA25" s="185"/>
      <c r="AB25" s="185"/>
      <c r="AC25" s="185"/>
      <c r="AD25" s="187"/>
      <c r="AE25" s="186"/>
      <c r="AF25" s="193"/>
    </row>
    <row r="26" spans="1:50" s="3" customFormat="1" ht="30" customHeight="1" x14ac:dyDescent="0.35">
      <c r="A26" s="137">
        <v>16</v>
      </c>
      <c r="B26" s="62"/>
      <c r="C26" s="179"/>
      <c r="D26" s="21"/>
      <c r="E26" s="8"/>
      <c r="F26" s="179"/>
      <c r="G26" s="179"/>
      <c r="H26" s="8"/>
      <c r="I26" s="137"/>
      <c r="J26" s="14"/>
      <c r="K26" s="11"/>
      <c r="L26" s="141"/>
      <c r="M26" s="141"/>
      <c r="N26" s="141"/>
      <c r="O26" s="141"/>
      <c r="P26" s="11"/>
      <c r="Q26" s="11"/>
      <c r="R26" s="180"/>
      <c r="S26" s="158"/>
      <c r="T26" s="137"/>
      <c r="U26" s="189"/>
      <c r="V26" s="192"/>
      <c r="W26" s="181"/>
      <c r="X26" s="182"/>
      <c r="Y26" s="183"/>
      <c r="Z26" s="184"/>
      <c r="AA26" s="185"/>
      <c r="AB26" s="185"/>
      <c r="AC26" s="185"/>
      <c r="AD26" s="187"/>
      <c r="AE26" s="186"/>
      <c r="AF26" s="193"/>
    </row>
    <row r="27" spans="1:50" s="3" customFormat="1" ht="30" customHeight="1" x14ac:dyDescent="0.35">
      <c r="A27" s="137">
        <v>17</v>
      </c>
      <c r="B27" s="62"/>
      <c r="C27" s="179"/>
      <c r="D27" s="21"/>
      <c r="E27" s="8"/>
      <c r="F27" s="179"/>
      <c r="G27" s="179"/>
      <c r="H27" s="8"/>
      <c r="I27" s="137"/>
      <c r="J27" s="14"/>
      <c r="K27" s="11"/>
      <c r="L27" s="141"/>
      <c r="M27" s="141"/>
      <c r="N27" s="141"/>
      <c r="O27" s="141"/>
      <c r="P27" s="11"/>
      <c r="Q27" s="11"/>
      <c r="R27" s="180"/>
      <c r="S27" s="158"/>
      <c r="T27" s="137"/>
      <c r="U27" s="189"/>
      <c r="V27" s="192"/>
      <c r="W27" s="181"/>
      <c r="X27" s="182"/>
      <c r="Y27" s="183"/>
      <c r="Z27" s="184"/>
      <c r="AA27" s="185"/>
      <c r="AB27" s="185"/>
      <c r="AC27" s="185"/>
      <c r="AD27" s="187"/>
      <c r="AE27" s="186"/>
      <c r="AF27" s="193"/>
    </row>
    <row r="28" spans="1:50" s="3" customFormat="1" ht="30" customHeight="1" x14ac:dyDescent="0.35">
      <c r="A28" s="137">
        <v>18</v>
      </c>
      <c r="B28" s="62"/>
      <c r="C28" s="179"/>
      <c r="D28" s="21"/>
      <c r="E28" s="8"/>
      <c r="F28" s="179"/>
      <c r="G28" s="179"/>
      <c r="H28" s="8"/>
      <c r="I28" s="137"/>
      <c r="J28" s="14"/>
      <c r="K28" s="11"/>
      <c r="L28" s="141"/>
      <c r="M28" s="141"/>
      <c r="N28" s="141"/>
      <c r="O28" s="141"/>
      <c r="P28" s="11"/>
      <c r="Q28" s="11"/>
      <c r="R28" s="180"/>
      <c r="S28" s="158"/>
      <c r="T28" s="137"/>
      <c r="U28" s="189"/>
      <c r="V28" s="192"/>
      <c r="W28" s="181"/>
      <c r="X28" s="182"/>
      <c r="Y28" s="183"/>
      <c r="Z28" s="184"/>
      <c r="AA28" s="185"/>
      <c r="AB28" s="185"/>
      <c r="AC28" s="185"/>
      <c r="AD28" s="187"/>
      <c r="AE28" s="186"/>
      <c r="AF28" s="193"/>
    </row>
    <row r="29" spans="1:50" s="3" customFormat="1" ht="30" customHeight="1" x14ac:dyDescent="0.35">
      <c r="A29" s="137">
        <v>19</v>
      </c>
      <c r="B29" s="62"/>
      <c r="C29" s="179"/>
      <c r="D29" s="21"/>
      <c r="E29" s="8"/>
      <c r="F29" s="179"/>
      <c r="G29" s="179"/>
      <c r="H29" s="8"/>
      <c r="I29" s="137"/>
      <c r="J29" s="14"/>
      <c r="K29" s="11"/>
      <c r="L29" s="141"/>
      <c r="M29" s="141"/>
      <c r="N29" s="141"/>
      <c r="O29" s="141"/>
      <c r="P29" s="11"/>
      <c r="Q29" s="11"/>
      <c r="R29" s="180"/>
      <c r="S29" s="158"/>
      <c r="T29" s="137"/>
      <c r="U29" s="189"/>
      <c r="V29" s="192"/>
      <c r="W29" s="181"/>
      <c r="X29" s="182"/>
      <c r="Y29" s="183"/>
      <c r="Z29" s="184"/>
      <c r="AA29" s="185"/>
      <c r="AB29" s="185"/>
      <c r="AC29" s="185"/>
      <c r="AD29" s="187"/>
      <c r="AE29" s="186"/>
      <c r="AF29" s="193"/>
    </row>
    <row r="30" spans="1:50" s="3" customFormat="1" ht="30" customHeight="1" x14ac:dyDescent="0.35">
      <c r="A30" s="137">
        <v>20</v>
      </c>
      <c r="B30" s="62"/>
      <c r="C30" s="179"/>
      <c r="D30" s="21"/>
      <c r="E30" s="8"/>
      <c r="F30" s="179"/>
      <c r="G30" s="179"/>
      <c r="H30" s="8"/>
      <c r="I30" s="137"/>
      <c r="J30" s="14"/>
      <c r="K30" s="11"/>
      <c r="L30" s="141"/>
      <c r="M30" s="141"/>
      <c r="N30" s="141"/>
      <c r="O30" s="141"/>
      <c r="P30" s="11"/>
      <c r="Q30" s="11"/>
      <c r="R30" s="180"/>
      <c r="S30" s="158"/>
      <c r="T30" s="137"/>
      <c r="U30" s="189"/>
      <c r="V30" s="192"/>
      <c r="W30" s="181"/>
      <c r="X30" s="182"/>
      <c r="Y30" s="183"/>
      <c r="Z30" s="184"/>
      <c r="AA30" s="185"/>
      <c r="AB30" s="185"/>
      <c r="AC30" s="185"/>
      <c r="AD30" s="187"/>
      <c r="AE30" s="186"/>
      <c r="AF30" s="193"/>
    </row>
    <row r="31" spans="1:50" s="3" customFormat="1" ht="30" customHeight="1" x14ac:dyDescent="0.35">
      <c r="A31" s="137">
        <v>21</v>
      </c>
      <c r="B31" s="62"/>
      <c r="C31" s="179"/>
      <c r="D31" s="21"/>
      <c r="E31" s="8"/>
      <c r="F31" s="179"/>
      <c r="G31" s="179"/>
      <c r="H31" s="8"/>
      <c r="I31" s="137"/>
      <c r="J31" s="14"/>
      <c r="K31" s="11"/>
      <c r="L31" s="141"/>
      <c r="M31" s="141"/>
      <c r="N31" s="141"/>
      <c r="O31" s="141"/>
      <c r="P31" s="11"/>
      <c r="Q31" s="11"/>
      <c r="R31" s="180"/>
      <c r="S31" s="158"/>
      <c r="T31" s="137"/>
      <c r="U31" s="189"/>
      <c r="V31" s="192"/>
      <c r="W31" s="181"/>
      <c r="X31" s="182"/>
      <c r="Y31" s="183"/>
      <c r="Z31" s="184"/>
      <c r="AA31" s="185"/>
      <c r="AB31" s="185"/>
      <c r="AC31" s="185"/>
      <c r="AD31" s="187"/>
      <c r="AE31" s="186"/>
      <c r="AF31" s="193"/>
    </row>
    <row r="32" spans="1:50" s="3" customFormat="1" ht="30" customHeight="1" x14ac:dyDescent="0.35">
      <c r="A32" s="137">
        <v>22</v>
      </c>
      <c r="B32" s="62"/>
      <c r="C32" s="179"/>
      <c r="D32" s="21"/>
      <c r="E32" s="8"/>
      <c r="F32" s="179"/>
      <c r="G32" s="179"/>
      <c r="H32" s="8"/>
      <c r="I32" s="137"/>
      <c r="J32" s="14"/>
      <c r="K32" s="11"/>
      <c r="L32" s="141"/>
      <c r="M32" s="141"/>
      <c r="N32" s="141"/>
      <c r="O32" s="141"/>
      <c r="P32" s="11"/>
      <c r="Q32" s="11"/>
      <c r="R32" s="180"/>
      <c r="S32" s="158"/>
      <c r="T32" s="137"/>
      <c r="U32" s="189"/>
      <c r="V32" s="192"/>
      <c r="W32" s="181"/>
      <c r="X32" s="182"/>
      <c r="Y32" s="183"/>
      <c r="Z32" s="184"/>
      <c r="AA32" s="185"/>
      <c r="AB32" s="185"/>
      <c r="AC32" s="185"/>
      <c r="AD32" s="187"/>
      <c r="AE32" s="186"/>
      <c r="AF32" s="193"/>
    </row>
    <row r="33" spans="1:32" s="3" customFormat="1" ht="30" customHeight="1" x14ac:dyDescent="0.35">
      <c r="A33" s="137">
        <v>23</v>
      </c>
      <c r="B33" s="62"/>
      <c r="C33" s="179"/>
      <c r="D33" s="21"/>
      <c r="E33" s="8"/>
      <c r="F33" s="179"/>
      <c r="G33" s="179"/>
      <c r="H33" s="8"/>
      <c r="I33" s="137"/>
      <c r="J33" s="14"/>
      <c r="K33" s="11"/>
      <c r="L33" s="141"/>
      <c r="M33" s="141"/>
      <c r="N33" s="141"/>
      <c r="O33" s="141"/>
      <c r="P33" s="11"/>
      <c r="Q33" s="11"/>
      <c r="R33" s="180"/>
      <c r="S33" s="158"/>
      <c r="T33" s="137"/>
      <c r="U33" s="189"/>
      <c r="V33" s="192"/>
      <c r="W33" s="181"/>
      <c r="X33" s="182"/>
      <c r="Y33" s="183"/>
      <c r="Z33" s="184"/>
      <c r="AA33" s="185"/>
      <c r="AB33" s="185"/>
      <c r="AC33" s="185"/>
      <c r="AD33" s="187"/>
      <c r="AE33" s="186"/>
      <c r="AF33" s="193"/>
    </row>
    <row r="34" spans="1:32" s="3" customFormat="1" ht="30" customHeight="1" x14ac:dyDescent="0.35">
      <c r="A34" s="137">
        <v>24</v>
      </c>
      <c r="B34" s="62"/>
      <c r="C34" s="179"/>
      <c r="D34" s="21"/>
      <c r="E34" s="8"/>
      <c r="F34" s="179"/>
      <c r="G34" s="179"/>
      <c r="H34" s="8"/>
      <c r="I34" s="137"/>
      <c r="J34" s="14"/>
      <c r="K34" s="11"/>
      <c r="L34" s="141"/>
      <c r="M34" s="141"/>
      <c r="N34" s="141"/>
      <c r="O34" s="141"/>
      <c r="P34" s="11"/>
      <c r="Q34" s="11"/>
      <c r="R34" s="180"/>
      <c r="S34" s="158"/>
      <c r="T34" s="137"/>
      <c r="U34" s="189"/>
      <c r="V34" s="192"/>
      <c r="W34" s="181"/>
      <c r="X34" s="182"/>
      <c r="Y34" s="183"/>
      <c r="Z34" s="184"/>
      <c r="AA34" s="185"/>
      <c r="AB34" s="185"/>
      <c r="AC34" s="185"/>
      <c r="AD34" s="187"/>
      <c r="AE34" s="186"/>
      <c r="AF34" s="193"/>
    </row>
    <row r="35" spans="1:32" s="3" customFormat="1" ht="30" customHeight="1" x14ac:dyDescent="0.35">
      <c r="A35" s="137">
        <v>25</v>
      </c>
      <c r="B35" s="62"/>
      <c r="C35" s="179"/>
      <c r="D35" s="21"/>
      <c r="E35" s="8"/>
      <c r="F35" s="179"/>
      <c r="G35" s="179"/>
      <c r="H35" s="8"/>
      <c r="I35" s="137"/>
      <c r="J35" s="14"/>
      <c r="K35" s="11"/>
      <c r="L35" s="141"/>
      <c r="M35" s="141"/>
      <c r="N35" s="141"/>
      <c r="O35" s="141"/>
      <c r="P35" s="11"/>
      <c r="Q35" s="11"/>
      <c r="R35" s="180"/>
      <c r="S35" s="158"/>
      <c r="T35" s="137"/>
      <c r="U35" s="189"/>
      <c r="V35" s="192"/>
      <c r="W35" s="181"/>
      <c r="X35" s="182"/>
      <c r="Y35" s="183"/>
      <c r="Z35" s="184"/>
      <c r="AA35" s="185"/>
      <c r="AB35" s="185"/>
      <c r="AC35" s="185"/>
      <c r="AD35" s="187"/>
      <c r="AE35" s="186"/>
      <c r="AF35" s="193"/>
    </row>
    <row r="36" spans="1:32" s="3" customFormat="1" ht="30" customHeight="1" x14ac:dyDescent="0.35">
      <c r="A36" s="137">
        <v>26</v>
      </c>
      <c r="B36" s="62"/>
      <c r="C36" s="179"/>
      <c r="D36" s="21"/>
      <c r="E36" s="8"/>
      <c r="F36" s="179"/>
      <c r="G36" s="179"/>
      <c r="H36" s="8"/>
      <c r="I36" s="137"/>
      <c r="J36" s="14"/>
      <c r="K36" s="11"/>
      <c r="L36" s="141"/>
      <c r="M36" s="141"/>
      <c r="N36" s="141"/>
      <c r="O36" s="141"/>
      <c r="P36" s="11"/>
      <c r="Q36" s="11"/>
      <c r="R36" s="180"/>
      <c r="S36" s="158"/>
      <c r="T36" s="137"/>
      <c r="U36" s="189"/>
      <c r="V36" s="192"/>
      <c r="W36" s="181"/>
      <c r="X36" s="182"/>
      <c r="Y36" s="183"/>
      <c r="Z36" s="184"/>
      <c r="AA36" s="185"/>
      <c r="AB36" s="185"/>
      <c r="AC36" s="185"/>
      <c r="AD36" s="187"/>
      <c r="AE36" s="186"/>
      <c r="AF36" s="193"/>
    </row>
    <row r="37" spans="1:32" s="3" customFormat="1" ht="30" customHeight="1" x14ac:dyDescent="0.35">
      <c r="A37" s="137">
        <v>27</v>
      </c>
      <c r="B37" s="62"/>
      <c r="C37" s="179"/>
      <c r="D37" s="21"/>
      <c r="E37" s="8"/>
      <c r="F37" s="179"/>
      <c r="G37" s="179"/>
      <c r="H37" s="8"/>
      <c r="I37" s="137"/>
      <c r="J37" s="14"/>
      <c r="K37" s="11"/>
      <c r="L37" s="141"/>
      <c r="M37" s="141"/>
      <c r="N37" s="141"/>
      <c r="O37" s="141"/>
      <c r="P37" s="11"/>
      <c r="Q37" s="11"/>
      <c r="R37" s="180"/>
      <c r="S37" s="158"/>
      <c r="T37" s="137"/>
      <c r="U37" s="189"/>
      <c r="V37" s="192"/>
      <c r="W37" s="181"/>
      <c r="X37" s="182"/>
      <c r="Y37" s="183"/>
      <c r="Z37" s="184"/>
      <c r="AA37" s="185"/>
      <c r="AB37" s="185"/>
      <c r="AC37" s="185"/>
      <c r="AD37" s="187"/>
      <c r="AE37" s="186"/>
      <c r="AF37" s="193"/>
    </row>
    <row r="38" spans="1:32" s="3" customFormat="1" ht="30" customHeight="1" x14ac:dyDescent="0.35">
      <c r="A38" s="137">
        <v>28</v>
      </c>
      <c r="B38" s="62"/>
      <c r="C38" s="179"/>
      <c r="D38" s="21"/>
      <c r="E38" s="8"/>
      <c r="F38" s="179"/>
      <c r="G38" s="179"/>
      <c r="H38" s="8"/>
      <c r="I38" s="137"/>
      <c r="J38" s="14"/>
      <c r="K38" s="11"/>
      <c r="L38" s="141"/>
      <c r="M38" s="141"/>
      <c r="N38" s="141"/>
      <c r="O38" s="141"/>
      <c r="P38" s="11"/>
      <c r="Q38" s="11"/>
      <c r="R38" s="180"/>
      <c r="S38" s="158"/>
      <c r="T38" s="137"/>
      <c r="U38" s="189"/>
      <c r="V38" s="192"/>
      <c r="W38" s="181"/>
      <c r="X38" s="182"/>
      <c r="Y38" s="183"/>
      <c r="Z38" s="184"/>
      <c r="AA38" s="185"/>
      <c r="AB38" s="185"/>
      <c r="AC38" s="185"/>
      <c r="AD38" s="187"/>
      <c r="AE38" s="186"/>
      <c r="AF38" s="193"/>
    </row>
    <row r="39" spans="1:32" s="3" customFormat="1" ht="30" customHeight="1" x14ac:dyDescent="0.35">
      <c r="A39" s="137">
        <v>29</v>
      </c>
      <c r="B39" s="62"/>
      <c r="C39" s="179"/>
      <c r="D39" s="21"/>
      <c r="E39" s="8"/>
      <c r="F39" s="179"/>
      <c r="G39" s="179"/>
      <c r="H39" s="8"/>
      <c r="I39" s="137"/>
      <c r="J39" s="14"/>
      <c r="K39" s="11"/>
      <c r="L39" s="141"/>
      <c r="M39" s="141"/>
      <c r="N39" s="141"/>
      <c r="O39" s="141"/>
      <c r="P39" s="11"/>
      <c r="Q39" s="11"/>
      <c r="R39" s="180"/>
      <c r="S39" s="158"/>
      <c r="T39" s="137"/>
      <c r="U39" s="189"/>
      <c r="V39" s="192"/>
      <c r="W39" s="181"/>
      <c r="X39" s="182"/>
      <c r="Y39" s="183"/>
      <c r="Z39" s="184"/>
      <c r="AA39" s="185"/>
      <c r="AB39" s="185"/>
      <c r="AC39" s="185"/>
      <c r="AD39" s="187"/>
      <c r="AE39" s="186"/>
      <c r="AF39" s="193"/>
    </row>
    <row r="40" spans="1:32" s="3" customFormat="1" ht="30" customHeight="1" x14ac:dyDescent="0.35">
      <c r="A40" s="137">
        <v>30</v>
      </c>
      <c r="B40" s="62"/>
      <c r="C40" s="179"/>
      <c r="D40" s="21"/>
      <c r="E40" s="8"/>
      <c r="F40" s="179"/>
      <c r="G40" s="179"/>
      <c r="H40" s="8"/>
      <c r="I40" s="137"/>
      <c r="J40" s="14"/>
      <c r="K40" s="11"/>
      <c r="L40" s="141"/>
      <c r="M40" s="141"/>
      <c r="N40" s="141"/>
      <c r="O40" s="141"/>
      <c r="P40" s="11"/>
      <c r="Q40" s="11"/>
      <c r="R40" s="180"/>
      <c r="S40" s="158"/>
      <c r="T40" s="137"/>
      <c r="U40" s="189"/>
      <c r="V40" s="192"/>
      <c r="W40" s="181"/>
      <c r="X40" s="182"/>
      <c r="Y40" s="183"/>
      <c r="Z40" s="184"/>
      <c r="AA40" s="185"/>
      <c r="AB40" s="185"/>
      <c r="AC40" s="185"/>
      <c r="AD40" s="187"/>
      <c r="AE40" s="186"/>
      <c r="AF40" s="193"/>
    </row>
    <row r="41" spans="1:32" s="3" customFormat="1" ht="30" customHeight="1" x14ac:dyDescent="0.35">
      <c r="A41" s="137">
        <v>31</v>
      </c>
      <c r="B41" s="62"/>
      <c r="C41" s="179"/>
      <c r="D41" s="21"/>
      <c r="E41" s="8"/>
      <c r="F41" s="179"/>
      <c r="G41" s="179"/>
      <c r="H41" s="8"/>
      <c r="I41" s="137"/>
      <c r="J41" s="14"/>
      <c r="K41" s="11"/>
      <c r="L41" s="141"/>
      <c r="M41" s="141"/>
      <c r="N41" s="141"/>
      <c r="O41" s="141"/>
      <c r="P41" s="11"/>
      <c r="Q41" s="11"/>
      <c r="R41" s="180"/>
      <c r="S41" s="158"/>
      <c r="T41" s="137"/>
      <c r="U41" s="189"/>
      <c r="V41" s="192"/>
      <c r="W41" s="181"/>
      <c r="X41" s="182"/>
      <c r="Y41" s="183"/>
      <c r="Z41" s="184"/>
      <c r="AA41" s="185"/>
      <c r="AB41" s="185"/>
      <c r="AC41" s="185"/>
      <c r="AD41" s="187"/>
      <c r="AE41" s="186"/>
      <c r="AF41" s="193"/>
    </row>
    <row r="42" spans="1:32" s="3" customFormat="1" ht="30" customHeight="1" x14ac:dyDescent="0.35">
      <c r="A42" s="137">
        <v>32</v>
      </c>
      <c r="B42" s="62"/>
      <c r="C42" s="179"/>
      <c r="D42" s="21"/>
      <c r="E42" s="8"/>
      <c r="F42" s="179"/>
      <c r="G42" s="179"/>
      <c r="H42" s="8"/>
      <c r="I42" s="137"/>
      <c r="J42" s="14"/>
      <c r="K42" s="11"/>
      <c r="L42" s="141"/>
      <c r="M42" s="141"/>
      <c r="N42" s="141"/>
      <c r="O42" s="141"/>
      <c r="P42" s="11"/>
      <c r="Q42" s="11"/>
      <c r="R42" s="180"/>
      <c r="S42" s="158"/>
      <c r="T42" s="137"/>
      <c r="U42" s="189"/>
      <c r="V42" s="192"/>
      <c r="W42" s="181"/>
      <c r="X42" s="182"/>
      <c r="Y42" s="183"/>
      <c r="Z42" s="184"/>
      <c r="AA42" s="185"/>
      <c r="AB42" s="185"/>
      <c r="AC42" s="185"/>
      <c r="AD42" s="187"/>
      <c r="AE42" s="186"/>
      <c r="AF42" s="193"/>
    </row>
    <row r="43" spans="1:32" s="3" customFormat="1" ht="30" customHeight="1" x14ac:dyDescent="0.35">
      <c r="A43" s="137">
        <v>33</v>
      </c>
      <c r="B43" s="62"/>
      <c r="C43" s="179"/>
      <c r="D43" s="21"/>
      <c r="E43" s="8"/>
      <c r="F43" s="179"/>
      <c r="G43" s="179"/>
      <c r="H43" s="8"/>
      <c r="I43" s="137"/>
      <c r="J43" s="14"/>
      <c r="K43" s="11"/>
      <c r="L43" s="141"/>
      <c r="M43" s="141"/>
      <c r="N43" s="141"/>
      <c r="O43" s="141"/>
      <c r="P43" s="11"/>
      <c r="Q43" s="11"/>
      <c r="R43" s="180"/>
      <c r="S43" s="158"/>
      <c r="T43" s="137"/>
      <c r="U43" s="189"/>
      <c r="V43" s="192"/>
      <c r="W43" s="181"/>
      <c r="X43" s="182"/>
      <c r="Y43" s="183"/>
      <c r="Z43" s="184"/>
      <c r="AA43" s="185"/>
      <c r="AB43" s="185"/>
      <c r="AC43" s="185"/>
      <c r="AD43" s="187"/>
      <c r="AE43" s="186"/>
      <c r="AF43" s="193"/>
    </row>
    <row r="44" spans="1:32" s="3" customFormat="1" ht="30" customHeight="1" x14ac:dyDescent="0.35">
      <c r="A44" s="137">
        <v>34</v>
      </c>
      <c r="B44" s="62"/>
      <c r="C44" s="179"/>
      <c r="D44" s="21"/>
      <c r="E44" s="8"/>
      <c r="F44" s="179"/>
      <c r="G44" s="179"/>
      <c r="H44" s="8"/>
      <c r="I44" s="137"/>
      <c r="J44" s="14"/>
      <c r="K44" s="11"/>
      <c r="L44" s="141"/>
      <c r="M44" s="141"/>
      <c r="N44" s="141"/>
      <c r="O44" s="141"/>
      <c r="P44" s="11"/>
      <c r="Q44" s="11"/>
      <c r="R44" s="180"/>
      <c r="S44" s="158"/>
      <c r="T44" s="137"/>
      <c r="U44" s="189"/>
      <c r="V44" s="192"/>
      <c r="W44" s="181"/>
      <c r="X44" s="182"/>
      <c r="Y44" s="183"/>
      <c r="Z44" s="184"/>
      <c r="AA44" s="185"/>
      <c r="AB44" s="185"/>
      <c r="AC44" s="185"/>
      <c r="AD44" s="187"/>
      <c r="AE44" s="186"/>
      <c r="AF44" s="193"/>
    </row>
    <row r="45" spans="1:32" s="3" customFormat="1" ht="30" customHeight="1" x14ac:dyDescent="0.35">
      <c r="A45" s="137">
        <v>35</v>
      </c>
      <c r="B45" s="62"/>
      <c r="C45" s="179"/>
      <c r="D45" s="21"/>
      <c r="E45" s="8"/>
      <c r="F45" s="179"/>
      <c r="G45" s="179"/>
      <c r="H45" s="8"/>
      <c r="I45" s="137"/>
      <c r="J45" s="14"/>
      <c r="K45" s="11"/>
      <c r="L45" s="141"/>
      <c r="M45" s="141"/>
      <c r="N45" s="141"/>
      <c r="O45" s="141"/>
      <c r="P45" s="11"/>
      <c r="Q45" s="11"/>
      <c r="R45" s="180"/>
      <c r="S45" s="158"/>
      <c r="T45" s="137"/>
      <c r="U45" s="189"/>
      <c r="V45" s="192"/>
      <c r="W45" s="181"/>
      <c r="X45" s="182"/>
      <c r="Y45" s="183"/>
      <c r="Z45" s="184"/>
      <c r="AA45" s="185"/>
      <c r="AB45" s="185"/>
      <c r="AC45" s="185"/>
      <c r="AD45" s="187"/>
      <c r="AE45" s="186"/>
      <c r="AF45" s="193"/>
    </row>
    <row r="46" spans="1:32" s="3" customFormat="1" ht="30" customHeight="1" x14ac:dyDescent="0.35">
      <c r="A46" s="137">
        <v>36</v>
      </c>
      <c r="B46" s="62"/>
      <c r="C46" s="179"/>
      <c r="D46" s="21"/>
      <c r="E46" s="8"/>
      <c r="F46" s="179"/>
      <c r="G46" s="179"/>
      <c r="H46" s="8"/>
      <c r="I46" s="137"/>
      <c r="J46" s="14"/>
      <c r="K46" s="11"/>
      <c r="L46" s="141"/>
      <c r="M46" s="141"/>
      <c r="N46" s="141"/>
      <c r="O46" s="141"/>
      <c r="P46" s="11"/>
      <c r="Q46" s="11"/>
      <c r="R46" s="180"/>
      <c r="S46" s="158"/>
      <c r="T46" s="137"/>
      <c r="U46" s="189"/>
      <c r="V46" s="192"/>
      <c r="W46" s="181"/>
      <c r="X46" s="182"/>
      <c r="Y46" s="183"/>
      <c r="Z46" s="184"/>
      <c r="AA46" s="185"/>
      <c r="AB46" s="185"/>
      <c r="AC46" s="185"/>
      <c r="AD46" s="187"/>
      <c r="AE46" s="186"/>
      <c r="AF46" s="193"/>
    </row>
    <row r="47" spans="1:32" s="3" customFormat="1" ht="30" customHeight="1" x14ac:dyDescent="0.35">
      <c r="A47" s="137">
        <v>37</v>
      </c>
      <c r="B47" s="62"/>
      <c r="C47" s="179"/>
      <c r="D47" s="21"/>
      <c r="E47" s="8"/>
      <c r="F47" s="179"/>
      <c r="G47" s="179"/>
      <c r="H47" s="8"/>
      <c r="I47" s="137"/>
      <c r="J47" s="14"/>
      <c r="K47" s="11"/>
      <c r="L47" s="141"/>
      <c r="M47" s="141"/>
      <c r="N47" s="141"/>
      <c r="O47" s="141"/>
      <c r="P47" s="11"/>
      <c r="Q47" s="11"/>
      <c r="R47" s="180"/>
      <c r="S47" s="158"/>
      <c r="T47" s="137"/>
      <c r="U47" s="189"/>
      <c r="V47" s="192"/>
      <c r="W47" s="181"/>
      <c r="X47" s="182"/>
      <c r="Y47" s="183"/>
      <c r="Z47" s="184"/>
      <c r="AA47" s="185"/>
      <c r="AB47" s="185"/>
      <c r="AC47" s="185"/>
      <c r="AD47" s="187"/>
      <c r="AE47" s="186"/>
      <c r="AF47" s="193"/>
    </row>
    <row r="48" spans="1:32" s="3" customFormat="1" ht="30" customHeight="1" x14ac:dyDescent="0.35">
      <c r="A48" s="137">
        <v>38</v>
      </c>
      <c r="B48" s="62"/>
      <c r="C48" s="179"/>
      <c r="D48" s="21"/>
      <c r="E48" s="8"/>
      <c r="F48" s="179"/>
      <c r="G48" s="179"/>
      <c r="H48" s="8"/>
      <c r="I48" s="137"/>
      <c r="J48" s="14"/>
      <c r="K48" s="11"/>
      <c r="L48" s="141"/>
      <c r="M48" s="141"/>
      <c r="N48" s="141"/>
      <c r="O48" s="141"/>
      <c r="P48" s="11"/>
      <c r="Q48" s="11"/>
      <c r="R48" s="180"/>
      <c r="S48" s="158"/>
      <c r="T48" s="137"/>
      <c r="U48" s="189"/>
      <c r="V48" s="192"/>
      <c r="W48" s="181"/>
      <c r="X48" s="182"/>
      <c r="Y48" s="183"/>
      <c r="Z48" s="184"/>
      <c r="AA48" s="185"/>
      <c r="AB48" s="185"/>
      <c r="AC48" s="185"/>
      <c r="AD48" s="187"/>
      <c r="AE48" s="186"/>
      <c r="AF48" s="193"/>
    </row>
    <row r="49" spans="1:32" s="3" customFormat="1" ht="30" customHeight="1" x14ac:dyDescent="0.35">
      <c r="A49" s="137">
        <v>39</v>
      </c>
      <c r="B49" s="62"/>
      <c r="C49" s="179"/>
      <c r="D49" s="21"/>
      <c r="E49" s="8"/>
      <c r="F49" s="179"/>
      <c r="G49" s="179"/>
      <c r="H49" s="8"/>
      <c r="I49" s="137"/>
      <c r="J49" s="14"/>
      <c r="K49" s="11"/>
      <c r="L49" s="141"/>
      <c r="M49" s="141"/>
      <c r="N49" s="141"/>
      <c r="O49" s="141"/>
      <c r="P49" s="11"/>
      <c r="Q49" s="11"/>
      <c r="R49" s="180"/>
      <c r="S49" s="158"/>
      <c r="T49" s="137"/>
      <c r="U49" s="189"/>
      <c r="V49" s="192"/>
      <c r="W49" s="181"/>
      <c r="X49" s="182"/>
      <c r="Y49" s="183"/>
      <c r="Z49" s="184"/>
      <c r="AA49" s="185"/>
      <c r="AB49" s="185"/>
      <c r="AC49" s="185"/>
      <c r="AD49" s="187"/>
      <c r="AE49" s="186"/>
      <c r="AF49" s="193"/>
    </row>
    <row r="50" spans="1:32" s="3" customFormat="1" ht="30" customHeight="1" x14ac:dyDescent="0.35">
      <c r="A50" s="137">
        <v>40</v>
      </c>
      <c r="B50" s="62"/>
      <c r="C50" s="179"/>
      <c r="D50" s="21"/>
      <c r="E50" s="8"/>
      <c r="F50" s="179"/>
      <c r="G50" s="179"/>
      <c r="H50" s="8"/>
      <c r="I50" s="137"/>
      <c r="J50" s="14"/>
      <c r="K50" s="11"/>
      <c r="L50" s="141"/>
      <c r="M50" s="141"/>
      <c r="N50" s="141"/>
      <c r="O50" s="141"/>
      <c r="P50" s="11"/>
      <c r="Q50" s="11"/>
      <c r="R50" s="180"/>
      <c r="S50" s="158"/>
      <c r="T50" s="137"/>
      <c r="U50" s="189"/>
      <c r="V50" s="192"/>
      <c r="W50" s="181"/>
      <c r="X50" s="182"/>
      <c r="Y50" s="183"/>
      <c r="Z50" s="184"/>
      <c r="AA50" s="185"/>
      <c r="AB50" s="185"/>
      <c r="AC50" s="185"/>
      <c r="AD50" s="187"/>
      <c r="AE50" s="186"/>
      <c r="AF50" s="193"/>
    </row>
    <row r="51" spans="1:32" s="3" customFormat="1" ht="30" customHeight="1" x14ac:dyDescent="0.35">
      <c r="A51" s="137">
        <v>41</v>
      </c>
      <c r="B51" s="62"/>
      <c r="C51" s="179"/>
      <c r="D51" s="21"/>
      <c r="E51" s="8"/>
      <c r="F51" s="179"/>
      <c r="G51" s="179"/>
      <c r="H51" s="8"/>
      <c r="I51" s="137"/>
      <c r="J51" s="14"/>
      <c r="K51" s="11"/>
      <c r="L51" s="141"/>
      <c r="M51" s="141"/>
      <c r="N51" s="141"/>
      <c r="O51" s="141"/>
      <c r="P51" s="11"/>
      <c r="Q51" s="11"/>
      <c r="R51" s="180"/>
      <c r="S51" s="158"/>
      <c r="T51" s="137"/>
      <c r="U51" s="189"/>
      <c r="V51" s="192"/>
      <c r="W51" s="181"/>
      <c r="X51" s="182"/>
      <c r="Y51" s="183"/>
      <c r="Z51" s="184"/>
      <c r="AA51" s="185"/>
      <c r="AB51" s="185"/>
      <c r="AC51" s="185"/>
      <c r="AD51" s="187"/>
      <c r="AE51" s="186"/>
      <c r="AF51" s="193"/>
    </row>
    <row r="52" spans="1:32" s="3" customFormat="1" ht="30" customHeight="1" x14ac:dyDescent="0.35">
      <c r="A52" s="137">
        <v>42</v>
      </c>
      <c r="B52" s="62"/>
      <c r="C52" s="179"/>
      <c r="D52" s="21"/>
      <c r="E52" s="8"/>
      <c r="F52" s="179"/>
      <c r="G52" s="179"/>
      <c r="H52" s="8"/>
      <c r="I52" s="137"/>
      <c r="J52" s="14"/>
      <c r="K52" s="11"/>
      <c r="L52" s="141"/>
      <c r="M52" s="141"/>
      <c r="N52" s="141"/>
      <c r="O52" s="141"/>
      <c r="P52" s="11"/>
      <c r="Q52" s="11"/>
      <c r="R52" s="180"/>
      <c r="S52" s="158"/>
      <c r="T52" s="137"/>
      <c r="U52" s="189"/>
      <c r="V52" s="192"/>
      <c r="W52" s="181"/>
      <c r="X52" s="182"/>
      <c r="Y52" s="183"/>
      <c r="Z52" s="184"/>
      <c r="AA52" s="185"/>
      <c r="AB52" s="185"/>
      <c r="AC52" s="185"/>
      <c r="AD52" s="187"/>
      <c r="AE52" s="186"/>
      <c r="AF52" s="193"/>
    </row>
    <row r="53" spans="1:32" s="3" customFormat="1" ht="30" customHeight="1" x14ac:dyDescent="0.35">
      <c r="A53" s="137">
        <v>43</v>
      </c>
      <c r="B53" s="62"/>
      <c r="C53" s="179"/>
      <c r="D53" s="21"/>
      <c r="E53" s="8"/>
      <c r="F53" s="179"/>
      <c r="G53" s="179"/>
      <c r="H53" s="8"/>
      <c r="I53" s="137"/>
      <c r="J53" s="14"/>
      <c r="K53" s="11"/>
      <c r="L53" s="141"/>
      <c r="M53" s="141"/>
      <c r="N53" s="141"/>
      <c r="O53" s="141"/>
      <c r="P53" s="11"/>
      <c r="Q53" s="11"/>
      <c r="R53" s="180"/>
      <c r="S53" s="158"/>
      <c r="T53" s="137"/>
      <c r="U53" s="189"/>
      <c r="V53" s="192"/>
      <c r="W53" s="181"/>
      <c r="X53" s="182"/>
      <c r="Y53" s="183"/>
      <c r="Z53" s="184"/>
      <c r="AA53" s="185"/>
      <c r="AB53" s="185"/>
      <c r="AC53" s="185"/>
      <c r="AD53" s="187"/>
      <c r="AE53" s="186"/>
      <c r="AF53" s="193"/>
    </row>
    <row r="54" spans="1:32" s="3" customFormat="1" ht="30" customHeight="1" x14ac:dyDescent="0.35">
      <c r="A54" s="137">
        <v>44</v>
      </c>
      <c r="B54" s="62"/>
      <c r="C54" s="179"/>
      <c r="D54" s="21"/>
      <c r="E54" s="8"/>
      <c r="F54" s="179"/>
      <c r="G54" s="179"/>
      <c r="H54" s="8"/>
      <c r="I54" s="137"/>
      <c r="J54" s="14"/>
      <c r="K54" s="11"/>
      <c r="L54" s="141"/>
      <c r="M54" s="141"/>
      <c r="N54" s="141"/>
      <c r="O54" s="141"/>
      <c r="P54" s="11"/>
      <c r="Q54" s="11"/>
      <c r="R54" s="180"/>
      <c r="S54" s="158"/>
      <c r="T54" s="137"/>
      <c r="U54" s="189"/>
      <c r="V54" s="192"/>
      <c r="W54" s="181"/>
      <c r="X54" s="182"/>
      <c r="Y54" s="183"/>
      <c r="Z54" s="184"/>
      <c r="AA54" s="185"/>
      <c r="AB54" s="185"/>
      <c r="AC54" s="185"/>
      <c r="AD54" s="187"/>
      <c r="AE54" s="186"/>
      <c r="AF54" s="193"/>
    </row>
    <row r="55" spans="1:32" s="3" customFormat="1" ht="30" customHeight="1" x14ac:dyDescent="0.35">
      <c r="A55" s="137">
        <v>45</v>
      </c>
      <c r="B55" s="62"/>
      <c r="C55" s="179"/>
      <c r="D55" s="21"/>
      <c r="E55" s="8"/>
      <c r="F55" s="179"/>
      <c r="G55" s="179"/>
      <c r="H55" s="8"/>
      <c r="I55" s="137"/>
      <c r="J55" s="14"/>
      <c r="K55" s="11"/>
      <c r="L55" s="141"/>
      <c r="M55" s="141"/>
      <c r="N55" s="141"/>
      <c r="O55" s="141"/>
      <c r="P55" s="11"/>
      <c r="Q55" s="11"/>
      <c r="R55" s="180"/>
      <c r="S55" s="158"/>
      <c r="T55" s="137"/>
      <c r="U55" s="189"/>
      <c r="V55" s="192"/>
      <c r="W55" s="181"/>
      <c r="X55" s="182"/>
      <c r="Y55" s="183"/>
      <c r="Z55" s="184"/>
      <c r="AA55" s="185"/>
      <c r="AB55" s="185"/>
      <c r="AC55" s="185"/>
      <c r="AD55" s="187"/>
      <c r="AE55" s="186"/>
      <c r="AF55" s="193"/>
    </row>
    <row r="56" spans="1:32" s="3" customFormat="1" ht="30" customHeight="1" x14ac:dyDescent="0.35">
      <c r="A56" s="137">
        <v>46</v>
      </c>
      <c r="B56" s="62"/>
      <c r="C56" s="179"/>
      <c r="D56" s="21"/>
      <c r="E56" s="8"/>
      <c r="F56" s="179"/>
      <c r="G56" s="179"/>
      <c r="H56" s="8"/>
      <c r="I56" s="137"/>
      <c r="J56" s="14"/>
      <c r="K56" s="11"/>
      <c r="L56" s="141"/>
      <c r="M56" s="141"/>
      <c r="N56" s="141"/>
      <c r="O56" s="141"/>
      <c r="P56" s="11"/>
      <c r="Q56" s="11"/>
      <c r="R56" s="180"/>
      <c r="S56" s="158"/>
      <c r="T56" s="137"/>
      <c r="U56" s="189"/>
      <c r="V56" s="192"/>
      <c r="W56" s="181"/>
      <c r="X56" s="182"/>
      <c r="Y56" s="183"/>
      <c r="Z56" s="184"/>
      <c r="AA56" s="185"/>
      <c r="AB56" s="185"/>
      <c r="AC56" s="185"/>
      <c r="AD56" s="187"/>
      <c r="AE56" s="186"/>
      <c r="AF56" s="193"/>
    </row>
    <row r="57" spans="1:32" s="3" customFormat="1" ht="30" customHeight="1" x14ac:dyDescent="0.35">
      <c r="A57" s="137">
        <v>47</v>
      </c>
      <c r="B57" s="62"/>
      <c r="C57" s="179"/>
      <c r="D57" s="21"/>
      <c r="E57" s="8"/>
      <c r="F57" s="179"/>
      <c r="G57" s="179"/>
      <c r="H57" s="8"/>
      <c r="I57" s="137"/>
      <c r="J57" s="14"/>
      <c r="K57" s="11"/>
      <c r="L57" s="141"/>
      <c r="M57" s="141"/>
      <c r="N57" s="141"/>
      <c r="O57" s="141"/>
      <c r="P57" s="11"/>
      <c r="Q57" s="11"/>
      <c r="R57" s="180"/>
      <c r="S57" s="158"/>
      <c r="T57" s="137"/>
      <c r="U57" s="189"/>
      <c r="V57" s="192"/>
      <c r="W57" s="181"/>
      <c r="X57" s="182"/>
      <c r="Y57" s="183"/>
      <c r="Z57" s="184"/>
      <c r="AA57" s="185"/>
      <c r="AB57" s="185"/>
      <c r="AC57" s="185"/>
      <c r="AD57" s="187"/>
      <c r="AE57" s="186"/>
      <c r="AF57" s="193"/>
    </row>
    <row r="58" spans="1:32" s="3" customFormat="1" ht="30" customHeight="1" x14ac:dyDescent="0.35">
      <c r="A58" s="137">
        <v>48</v>
      </c>
      <c r="B58" s="62"/>
      <c r="C58" s="179"/>
      <c r="D58" s="21"/>
      <c r="E58" s="8"/>
      <c r="F58" s="179"/>
      <c r="G58" s="179"/>
      <c r="H58" s="8"/>
      <c r="I58" s="137"/>
      <c r="J58" s="14"/>
      <c r="K58" s="11"/>
      <c r="L58" s="141"/>
      <c r="M58" s="141"/>
      <c r="N58" s="141"/>
      <c r="O58" s="141"/>
      <c r="P58" s="11"/>
      <c r="Q58" s="11"/>
      <c r="R58" s="180"/>
      <c r="S58" s="158"/>
      <c r="T58" s="137"/>
      <c r="U58" s="189"/>
      <c r="V58" s="192"/>
      <c r="W58" s="181"/>
      <c r="X58" s="182"/>
      <c r="Y58" s="183"/>
      <c r="Z58" s="184"/>
      <c r="AA58" s="185"/>
      <c r="AB58" s="185"/>
      <c r="AC58" s="185"/>
      <c r="AD58" s="187"/>
      <c r="AE58" s="186"/>
      <c r="AF58" s="193"/>
    </row>
    <row r="59" spans="1:32" s="3" customFormat="1" ht="30" customHeight="1" x14ac:dyDescent="0.35">
      <c r="A59" s="137">
        <v>49</v>
      </c>
      <c r="B59" s="62"/>
      <c r="C59" s="179"/>
      <c r="D59" s="21"/>
      <c r="E59" s="8"/>
      <c r="F59" s="179"/>
      <c r="G59" s="179"/>
      <c r="H59" s="8"/>
      <c r="I59" s="137"/>
      <c r="J59" s="14"/>
      <c r="K59" s="11"/>
      <c r="L59" s="141"/>
      <c r="M59" s="141"/>
      <c r="N59" s="141"/>
      <c r="O59" s="141"/>
      <c r="P59" s="11"/>
      <c r="Q59" s="11"/>
      <c r="R59" s="180"/>
      <c r="S59" s="158"/>
      <c r="T59" s="137"/>
      <c r="U59" s="189"/>
      <c r="V59" s="192"/>
      <c r="W59" s="181"/>
      <c r="X59" s="182"/>
      <c r="Y59" s="183"/>
      <c r="Z59" s="184"/>
      <c r="AA59" s="185"/>
      <c r="AB59" s="185"/>
      <c r="AC59" s="185"/>
      <c r="AD59" s="187"/>
      <c r="AE59" s="186"/>
      <c r="AF59" s="193"/>
    </row>
    <row r="60" spans="1:32" s="3" customFormat="1" ht="30" customHeight="1" x14ac:dyDescent="0.35">
      <c r="A60" s="137">
        <v>50</v>
      </c>
      <c r="B60" s="62"/>
      <c r="C60" s="179"/>
      <c r="D60" s="21"/>
      <c r="E60" s="8"/>
      <c r="F60" s="179"/>
      <c r="G60" s="179"/>
      <c r="H60" s="8"/>
      <c r="I60" s="137"/>
      <c r="J60" s="14"/>
      <c r="K60" s="11"/>
      <c r="L60" s="141"/>
      <c r="M60" s="141"/>
      <c r="N60" s="141"/>
      <c r="O60" s="141"/>
      <c r="P60" s="11"/>
      <c r="Q60" s="11"/>
      <c r="R60" s="180"/>
      <c r="S60" s="158"/>
      <c r="T60" s="137"/>
      <c r="U60" s="189"/>
      <c r="V60" s="192"/>
      <c r="W60" s="181"/>
      <c r="X60" s="182"/>
      <c r="Y60" s="183"/>
      <c r="Z60" s="184"/>
      <c r="AA60" s="185"/>
      <c r="AB60" s="185"/>
      <c r="AC60" s="185"/>
      <c r="AD60" s="187"/>
      <c r="AE60" s="186"/>
      <c r="AF60" s="193"/>
    </row>
    <row r="61" spans="1:32" s="3" customFormat="1" ht="30" customHeight="1" x14ac:dyDescent="0.35">
      <c r="A61" s="137">
        <v>51</v>
      </c>
      <c r="B61" s="62"/>
      <c r="C61" s="179"/>
      <c r="D61" s="21"/>
      <c r="E61" s="8"/>
      <c r="F61" s="179"/>
      <c r="G61" s="179"/>
      <c r="H61" s="8"/>
      <c r="I61" s="137"/>
      <c r="J61" s="14"/>
      <c r="K61" s="11"/>
      <c r="L61" s="141"/>
      <c r="M61" s="141"/>
      <c r="N61" s="141"/>
      <c r="O61" s="141"/>
      <c r="P61" s="11"/>
      <c r="Q61" s="11"/>
      <c r="R61" s="180"/>
      <c r="S61" s="158"/>
      <c r="T61" s="137"/>
      <c r="U61" s="189"/>
      <c r="V61" s="192"/>
      <c r="W61" s="181"/>
      <c r="X61" s="182"/>
      <c r="Y61" s="183"/>
      <c r="Z61" s="184"/>
      <c r="AA61" s="185"/>
      <c r="AB61" s="185"/>
      <c r="AC61" s="185"/>
      <c r="AD61" s="187"/>
      <c r="AE61" s="186"/>
      <c r="AF61" s="193"/>
    </row>
    <row r="62" spans="1:32" s="3" customFormat="1" ht="30" customHeight="1" x14ac:dyDescent="0.35">
      <c r="A62" s="137">
        <v>52</v>
      </c>
      <c r="B62" s="62"/>
      <c r="C62" s="179"/>
      <c r="D62" s="21"/>
      <c r="E62" s="8"/>
      <c r="F62" s="179"/>
      <c r="G62" s="179"/>
      <c r="H62" s="8"/>
      <c r="I62" s="137"/>
      <c r="J62" s="14"/>
      <c r="K62" s="11"/>
      <c r="L62" s="141"/>
      <c r="M62" s="141"/>
      <c r="N62" s="141"/>
      <c r="O62" s="141"/>
      <c r="P62" s="11"/>
      <c r="Q62" s="11"/>
      <c r="R62" s="180"/>
      <c r="S62" s="158"/>
      <c r="T62" s="137"/>
      <c r="U62" s="189"/>
      <c r="V62" s="192"/>
      <c r="W62" s="181"/>
      <c r="X62" s="182"/>
      <c r="Y62" s="183"/>
      <c r="Z62" s="184"/>
      <c r="AA62" s="185"/>
      <c r="AB62" s="185"/>
      <c r="AC62" s="185"/>
      <c r="AD62" s="187"/>
      <c r="AE62" s="186"/>
      <c r="AF62" s="193"/>
    </row>
    <row r="63" spans="1:32" s="3" customFormat="1" ht="30" customHeight="1" x14ac:dyDescent="0.35">
      <c r="A63" s="137">
        <v>53</v>
      </c>
      <c r="B63" s="62"/>
      <c r="C63" s="179"/>
      <c r="D63" s="21"/>
      <c r="E63" s="8"/>
      <c r="F63" s="179"/>
      <c r="G63" s="179"/>
      <c r="H63" s="8"/>
      <c r="I63" s="137"/>
      <c r="J63" s="14"/>
      <c r="K63" s="11"/>
      <c r="L63" s="141"/>
      <c r="M63" s="141"/>
      <c r="N63" s="141"/>
      <c r="O63" s="141"/>
      <c r="P63" s="11"/>
      <c r="Q63" s="11"/>
      <c r="R63" s="180"/>
      <c r="S63" s="158"/>
      <c r="T63" s="137"/>
      <c r="U63" s="189"/>
      <c r="V63" s="192"/>
      <c r="W63" s="181"/>
      <c r="X63" s="182"/>
      <c r="Y63" s="183"/>
      <c r="Z63" s="184"/>
      <c r="AA63" s="185"/>
      <c r="AB63" s="185"/>
      <c r="AC63" s="185"/>
      <c r="AD63" s="187"/>
      <c r="AE63" s="186"/>
      <c r="AF63" s="193"/>
    </row>
    <row r="64" spans="1:32" s="3" customFormat="1" ht="30" customHeight="1" x14ac:dyDescent="0.35">
      <c r="A64" s="137">
        <v>54</v>
      </c>
      <c r="B64" s="62"/>
      <c r="C64" s="179"/>
      <c r="D64" s="21"/>
      <c r="E64" s="8"/>
      <c r="F64" s="179"/>
      <c r="G64" s="179"/>
      <c r="H64" s="8"/>
      <c r="I64" s="137"/>
      <c r="J64" s="14"/>
      <c r="K64" s="11"/>
      <c r="L64" s="141"/>
      <c r="M64" s="141"/>
      <c r="N64" s="141"/>
      <c r="O64" s="141"/>
      <c r="P64" s="11"/>
      <c r="Q64" s="11"/>
      <c r="R64" s="180"/>
      <c r="S64" s="158"/>
      <c r="T64" s="137"/>
      <c r="U64" s="189"/>
      <c r="V64" s="192"/>
      <c r="W64" s="181"/>
      <c r="X64" s="182"/>
      <c r="Y64" s="183"/>
      <c r="Z64" s="184"/>
      <c r="AA64" s="185"/>
      <c r="AB64" s="185"/>
      <c r="AC64" s="185"/>
      <c r="AD64" s="187"/>
      <c r="AE64" s="186"/>
      <c r="AF64" s="193"/>
    </row>
    <row r="65" spans="1:32" s="3" customFormat="1" ht="30" customHeight="1" x14ac:dyDescent="0.35">
      <c r="A65" s="137">
        <v>55</v>
      </c>
      <c r="B65" s="62"/>
      <c r="C65" s="179"/>
      <c r="D65" s="21"/>
      <c r="E65" s="8"/>
      <c r="F65" s="179"/>
      <c r="G65" s="179"/>
      <c r="H65" s="8"/>
      <c r="I65" s="137"/>
      <c r="J65" s="14"/>
      <c r="K65" s="11"/>
      <c r="L65" s="141"/>
      <c r="M65" s="141"/>
      <c r="N65" s="141"/>
      <c r="O65" s="141"/>
      <c r="P65" s="11"/>
      <c r="Q65" s="11"/>
      <c r="R65" s="180"/>
      <c r="S65" s="158"/>
      <c r="T65" s="137"/>
      <c r="U65" s="189"/>
      <c r="V65" s="192"/>
      <c r="W65" s="181"/>
      <c r="X65" s="182"/>
      <c r="Y65" s="183"/>
      <c r="Z65" s="184"/>
      <c r="AA65" s="185"/>
      <c r="AB65" s="185"/>
      <c r="AC65" s="185"/>
      <c r="AD65" s="187"/>
      <c r="AE65" s="186"/>
      <c r="AF65" s="193"/>
    </row>
    <row r="66" spans="1:32" s="3" customFormat="1" ht="30" customHeight="1" x14ac:dyDescent="0.35">
      <c r="A66" s="137">
        <v>56</v>
      </c>
      <c r="B66" s="62"/>
      <c r="C66" s="179"/>
      <c r="D66" s="21"/>
      <c r="E66" s="8"/>
      <c r="F66" s="179"/>
      <c r="G66" s="179"/>
      <c r="H66" s="8"/>
      <c r="I66" s="137"/>
      <c r="J66" s="14"/>
      <c r="K66" s="11"/>
      <c r="L66" s="141"/>
      <c r="M66" s="141"/>
      <c r="N66" s="141"/>
      <c r="O66" s="141"/>
      <c r="P66" s="11"/>
      <c r="Q66" s="11"/>
      <c r="R66" s="180"/>
      <c r="S66" s="158"/>
      <c r="T66" s="137"/>
      <c r="U66" s="189"/>
      <c r="V66" s="192"/>
      <c r="W66" s="181"/>
      <c r="X66" s="182"/>
      <c r="Y66" s="183"/>
      <c r="Z66" s="184"/>
      <c r="AA66" s="185"/>
      <c r="AB66" s="185"/>
      <c r="AC66" s="185"/>
      <c r="AD66" s="187"/>
      <c r="AE66" s="186"/>
      <c r="AF66" s="193"/>
    </row>
    <row r="67" spans="1:32" s="3" customFormat="1" ht="30" customHeight="1" x14ac:dyDescent="0.35">
      <c r="A67" s="137">
        <v>57</v>
      </c>
      <c r="B67" s="62"/>
      <c r="C67" s="179"/>
      <c r="D67" s="21"/>
      <c r="E67" s="8"/>
      <c r="F67" s="179"/>
      <c r="G67" s="179"/>
      <c r="H67" s="8"/>
      <c r="I67" s="137"/>
      <c r="J67" s="14"/>
      <c r="K67" s="11"/>
      <c r="L67" s="141"/>
      <c r="M67" s="141"/>
      <c r="N67" s="141"/>
      <c r="O67" s="141"/>
      <c r="P67" s="11"/>
      <c r="Q67" s="11"/>
      <c r="R67" s="180"/>
      <c r="S67" s="158"/>
      <c r="T67" s="137"/>
      <c r="U67" s="189"/>
      <c r="V67" s="192"/>
      <c r="W67" s="181"/>
      <c r="X67" s="182"/>
      <c r="Y67" s="183"/>
      <c r="Z67" s="184"/>
      <c r="AA67" s="185"/>
      <c r="AB67" s="185"/>
      <c r="AC67" s="185"/>
      <c r="AD67" s="187"/>
      <c r="AE67" s="186"/>
      <c r="AF67" s="193"/>
    </row>
    <row r="68" spans="1:32" s="3" customFormat="1" ht="30" customHeight="1" x14ac:dyDescent="0.35">
      <c r="A68" s="137">
        <v>58</v>
      </c>
      <c r="B68" s="62"/>
      <c r="C68" s="179"/>
      <c r="D68" s="21"/>
      <c r="E68" s="8"/>
      <c r="F68" s="179"/>
      <c r="G68" s="179"/>
      <c r="H68" s="8"/>
      <c r="I68" s="137"/>
      <c r="J68" s="14"/>
      <c r="K68" s="11"/>
      <c r="L68" s="141"/>
      <c r="M68" s="141"/>
      <c r="N68" s="141"/>
      <c r="O68" s="141"/>
      <c r="P68" s="11"/>
      <c r="Q68" s="11"/>
      <c r="R68" s="180"/>
      <c r="S68" s="158"/>
      <c r="T68" s="137"/>
      <c r="U68" s="189"/>
      <c r="V68" s="192"/>
      <c r="W68" s="181"/>
      <c r="X68" s="182"/>
      <c r="Y68" s="183"/>
      <c r="Z68" s="184"/>
      <c r="AA68" s="185"/>
      <c r="AB68" s="185"/>
      <c r="AC68" s="185"/>
      <c r="AD68" s="187"/>
      <c r="AE68" s="186"/>
      <c r="AF68" s="193"/>
    </row>
    <row r="69" spans="1:32" s="3" customFormat="1" ht="30" customHeight="1" x14ac:dyDescent="0.35">
      <c r="A69" s="137">
        <v>59</v>
      </c>
      <c r="B69" s="62"/>
      <c r="C69" s="179"/>
      <c r="D69" s="21"/>
      <c r="E69" s="8"/>
      <c r="F69" s="179"/>
      <c r="G69" s="179"/>
      <c r="H69" s="8"/>
      <c r="I69" s="137"/>
      <c r="J69" s="14"/>
      <c r="K69" s="11"/>
      <c r="L69" s="141"/>
      <c r="M69" s="141"/>
      <c r="N69" s="141"/>
      <c r="O69" s="141"/>
      <c r="P69" s="11"/>
      <c r="Q69" s="11"/>
      <c r="R69" s="180"/>
      <c r="S69" s="158"/>
      <c r="T69" s="137"/>
      <c r="U69" s="189"/>
      <c r="V69" s="192"/>
      <c r="W69" s="181"/>
      <c r="X69" s="182"/>
      <c r="Y69" s="183"/>
      <c r="Z69" s="184"/>
      <c r="AA69" s="185"/>
      <c r="AB69" s="185"/>
      <c r="AC69" s="185"/>
      <c r="AD69" s="187"/>
      <c r="AE69" s="186"/>
      <c r="AF69" s="193"/>
    </row>
    <row r="70" spans="1:32" s="3" customFormat="1" ht="30" customHeight="1" x14ac:dyDescent="0.35">
      <c r="A70" s="137">
        <v>60</v>
      </c>
      <c r="B70" s="62"/>
      <c r="C70" s="179"/>
      <c r="D70" s="21"/>
      <c r="E70" s="8"/>
      <c r="F70" s="179"/>
      <c r="G70" s="179"/>
      <c r="H70" s="8"/>
      <c r="I70" s="137"/>
      <c r="J70" s="14"/>
      <c r="K70" s="11"/>
      <c r="L70" s="141"/>
      <c r="M70" s="141"/>
      <c r="N70" s="141"/>
      <c r="O70" s="141"/>
      <c r="P70" s="11"/>
      <c r="Q70" s="11"/>
      <c r="R70" s="180"/>
      <c r="S70" s="158"/>
      <c r="T70" s="137"/>
      <c r="U70" s="189"/>
      <c r="V70" s="192"/>
      <c r="W70" s="181"/>
      <c r="X70" s="182"/>
      <c r="Y70" s="183"/>
      <c r="Z70" s="184"/>
      <c r="AA70" s="185"/>
      <c r="AB70" s="185"/>
      <c r="AC70" s="185"/>
      <c r="AD70" s="187"/>
      <c r="AE70" s="186"/>
      <c r="AF70" s="193"/>
    </row>
    <row r="71" spans="1:32" s="3" customFormat="1" ht="30" customHeight="1" x14ac:dyDescent="0.35">
      <c r="A71" s="137">
        <v>61</v>
      </c>
      <c r="B71" s="62"/>
      <c r="C71" s="179"/>
      <c r="D71" s="21"/>
      <c r="E71" s="8"/>
      <c r="F71" s="179"/>
      <c r="G71" s="179"/>
      <c r="H71" s="8"/>
      <c r="I71" s="137"/>
      <c r="J71" s="14"/>
      <c r="K71" s="11"/>
      <c r="L71" s="141"/>
      <c r="M71" s="141"/>
      <c r="N71" s="141"/>
      <c r="O71" s="141"/>
      <c r="P71" s="11"/>
      <c r="Q71" s="11"/>
      <c r="R71" s="180"/>
      <c r="S71" s="158"/>
      <c r="T71" s="137"/>
      <c r="U71" s="189"/>
      <c r="V71" s="192"/>
      <c r="W71" s="181"/>
      <c r="X71" s="182"/>
      <c r="Y71" s="183"/>
      <c r="Z71" s="184"/>
      <c r="AA71" s="185"/>
      <c r="AB71" s="185"/>
      <c r="AC71" s="185"/>
      <c r="AD71" s="187"/>
      <c r="AE71" s="186"/>
      <c r="AF71" s="193"/>
    </row>
    <row r="72" spans="1:32" s="3" customFormat="1" ht="30" customHeight="1" x14ac:dyDescent="0.35">
      <c r="A72" s="137">
        <v>62</v>
      </c>
      <c r="B72" s="62"/>
      <c r="C72" s="179"/>
      <c r="D72" s="21"/>
      <c r="E72" s="8"/>
      <c r="F72" s="179"/>
      <c r="G72" s="179"/>
      <c r="H72" s="8"/>
      <c r="I72" s="137"/>
      <c r="J72" s="14"/>
      <c r="K72" s="11"/>
      <c r="L72" s="141"/>
      <c r="M72" s="141"/>
      <c r="N72" s="141"/>
      <c r="O72" s="141"/>
      <c r="P72" s="11"/>
      <c r="Q72" s="11"/>
      <c r="R72" s="180"/>
      <c r="S72" s="158"/>
      <c r="T72" s="137"/>
      <c r="U72" s="189"/>
      <c r="V72" s="192"/>
      <c r="W72" s="181"/>
      <c r="X72" s="182"/>
      <c r="Y72" s="183"/>
      <c r="Z72" s="184"/>
      <c r="AA72" s="185"/>
      <c r="AB72" s="185"/>
      <c r="AC72" s="185"/>
      <c r="AD72" s="187"/>
      <c r="AE72" s="186"/>
      <c r="AF72" s="193"/>
    </row>
    <row r="73" spans="1:32" s="3" customFormat="1" ht="30" customHeight="1" x14ac:dyDescent="0.35">
      <c r="A73" s="137">
        <v>63</v>
      </c>
      <c r="B73" s="62"/>
      <c r="C73" s="179"/>
      <c r="D73" s="21"/>
      <c r="E73" s="8"/>
      <c r="F73" s="179"/>
      <c r="G73" s="179"/>
      <c r="H73" s="8"/>
      <c r="I73" s="137"/>
      <c r="J73" s="14"/>
      <c r="K73" s="11"/>
      <c r="L73" s="141"/>
      <c r="M73" s="141"/>
      <c r="N73" s="141"/>
      <c r="O73" s="141"/>
      <c r="P73" s="11"/>
      <c r="Q73" s="11"/>
      <c r="R73" s="180"/>
      <c r="S73" s="158"/>
      <c r="T73" s="137"/>
      <c r="U73" s="189"/>
      <c r="V73" s="192"/>
      <c r="W73" s="181"/>
      <c r="X73" s="182"/>
      <c r="Y73" s="183"/>
      <c r="Z73" s="184"/>
      <c r="AA73" s="185"/>
      <c r="AB73" s="185"/>
      <c r="AC73" s="185"/>
      <c r="AD73" s="187"/>
      <c r="AE73" s="186"/>
      <c r="AF73" s="193"/>
    </row>
    <row r="74" spans="1:32" s="3" customFormat="1" ht="30" customHeight="1" x14ac:dyDescent="0.35">
      <c r="A74" s="137">
        <v>64</v>
      </c>
      <c r="B74" s="62"/>
      <c r="C74" s="179"/>
      <c r="D74" s="21"/>
      <c r="E74" s="8"/>
      <c r="F74" s="179"/>
      <c r="G74" s="179"/>
      <c r="H74" s="8"/>
      <c r="I74" s="137"/>
      <c r="J74" s="14"/>
      <c r="K74" s="11"/>
      <c r="L74" s="141"/>
      <c r="M74" s="141"/>
      <c r="N74" s="141"/>
      <c r="O74" s="141"/>
      <c r="P74" s="11"/>
      <c r="Q74" s="11"/>
      <c r="R74" s="180"/>
      <c r="S74" s="158"/>
      <c r="T74" s="137"/>
      <c r="U74" s="189"/>
      <c r="V74" s="192"/>
      <c r="W74" s="181"/>
      <c r="X74" s="182"/>
      <c r="Y74" s="183"/>
      <c r="Z74" s="184"/>
      <c r="AA74" s="185"/>
      <c r="AB74" s="185"/>
      <c r="AC74" s="185"/>
      <c r="AD74" s="187"/>
      <c r="AE74" s="186"/>
      <c r="AF74" s="193"/>
    </row>
    <row r="75" spans="1:32" s="3" customFormat="1" ht="30" customHeight="1" x14ac:dyDescent="0.35">
      <c r="A75" s="137">
        <v>65</v>
      </c>
      <c r="B75" s="62"/>
      <c r="C75" s="179"/>
      <c r="D75" s="21"/>
      <c r="E75" s="8"/>
      <c r="F75" s="179"/>
      <c r="G75" s="179"/>
      <c r="H75" s="8"/>
      <c r="I75" s="137"/>
      <c r="J75" s="14"/>
      <c r="K75" s="11"/>
      <c r="L75" s="141"/>
      <c r="M75" s="141"/>
      <c r="N75" s="141"/>
      <c r="O75" s="141"/>
      <c r="P75" s="11"/>
      <c r="Q75" s="11"/>
      <c r="R75" s="180"/>
      <c r="S75" s="158"/>
      <c r="T75" s="137"/>
      <c r="U75" s="189"/>
      <c r="V75" s="192"/>
      <c r="W75" s="181"/>
      <c r="X75" s="182"/>
      <c r="Y75" s="183"/>
      <c r="Z75" s="184"/>
      <c r="AA75" s="185"/>
      <c r="AB75" s="185"/>
      <c r="AC75" s="185"/>
      <c r="AD75" s="187"/>
      <c r="AE75" s="186"/>
      <c r="AF75" s="193"/>
    </row>
    <row r="76" spans="1:32" s="3" customFormat="1" ht="30" customHeight="1" x14ac:dyDescent="0.35">
      <c r="A76" s="137">
        <v>66</v>
      </c>
      <c r="B76" s="62"/>
      <c r="C76" s="179"/>
      <c r="D76" s="21"/>
      <c r="E76" s="8"/>
      <c r="F76" s="179"/>
      <c r="G76" s="179"/>
      <c r="H76" s="8"/>
      <c r="I76" s="137"/>
      <c r="J76" s="14"/>
      <c r="K76" s="11"/>
      <c r="L76" s="141"/>
      <c r="M76" s="141"/>
      <c r="N76" s="141"/>
      <c r="O76" s="141"/>
      <c r="P76" s="11"/>
      <c r="Q76" s="11"/>
      <c r="R76" s="180"/>
      <c r="S76" s="158"/>
      <c r="T76" s="137"/>
      <c r="U76" s="189"/>
      <c r="V76" s="192"/>
      <c r="W76" s="181"/>
      <c r="X76" s="182"/>
      <c r="Y76" s="183"/>
      <c r="Z76" s="184"/>
      <c r="AA76" s="185"/>
      <c r="AB76" s="185"/>
      <c r="AC76" s="185"/>
      <c r="AD76" s="187"/>
      <c r="AE76" s="186"/>
      <c r="AF76" s="193"/>
    </row>
    <row r="77" spans="1:32" s="3" customFormat="1" ht="30" customHeight="1" x14ac:dyDescent="0.35">
      <c r="A77" s="137">
        <v>67</v>
      </c>
      <c r="B77" s="62"/>
      <c r="C77" s="179"/>
      <c r="D77" s="21"/>
      <c r="E77" s="8"/>
      <c r="F77" s="179"/>
      <c r="G77" s="179"/>
      <c r="H77" s="8"/>
      <c r="I77" s="137"/>
      <c r="J77" s="14"/>
      <c r="K77" s="11"/>
      <c r="L77" s="141"/>
      <c r="M77" s="141"/>
      <c r="N77" s="141"/>
      <c r="O77" s="141"/>
      <c r="P77" s="11"/>
      <c r="Q77" s="11"/>
      <c r="R77" s="180"/>
      <c r="S77" s="158"/>
      <c r="T77" s="137"/>
      <c r="U77" s="189"/>
      <c r="V77" s="192"/>
      <c r="W77" s="181"/>
      <c r="X77" s="182"/>
      <c r="Y77" s="183"/>
      <c r="Z77" s="184"/>
      <c r="AA77" s="185"/>
      <c r="AB77" s="185"/>
      <c r="AC77" s="185"/>
      <c r="AD77" s="187"/>
      <c r="AE77" s="186"/>
      <c r="AF77" s="193"/>
    </row>
    <row r="78" spans="1:32" s="3" customFormat="1" ht="30" customHeight="1" x14ac:dyDescent="0.35">
      <c r="A78" s="137">
        <v>68</v>
      </c>
      <c r="B78" s="62"/>
      <c r="C78" s="179"/>
      <c r="D78" s="21"/>
      <c r="E78" s="8"/>
      <c r="F78" s="179"/>
      <c r="G78" s="179"/>
      <c r="H78" s="8"/>
      <c r="I78" s="137"/>
      <c r="J78" s="14"/>
      <c r="K78" s="11"/>
      <c r="L78" s="141"/>
      <c r="M78" s="141"/>
      <c r="N78" s="141"/>
      <c r="O78" s="141"/>
      <c r="P78" s="11"/>
      <c r="Q78" s="11"/>
      <c r="R78" s="180"/>
      <c r="S78" s="158"/>
      <c r="T78" s="137"/>
      <c r="U78" s="189"/>
      <c r="V78" s="192"/>
      <c r="W78" s="181"/>
      <c r="X78" s="182"/>
      <c r="Y78" s="183"/>
      <c r="Z78" s="184"/>
      <c r="AA78" s="185"/>
      <c r="AB78" s="185"/>
      <c r="AC78" s="185"/>
      <c r="AD78" s="187"/>
      <c r="AE78" s="186"/>
      <c r="AF78" s="193"/>
    </row>
    <row r="79" spans="1:32" s="3" customFormat="1" ht="30" customHeight="1" x14ac:dyDescent="0.35">
      <c r="A79" s="137">
        <v>69</v>
      </c>
      <c r="B79" s="136"/>
      <c r="C79" s="179"/>
      <c r="D79" s="21"/>
      <c r="E79" s="8"/>
      <c r="F79" s="179"/>
      <c r="G79" s="179"/>
      <c r="H79" s="137"/>
      <c r="I79" s="137"/>
      <c r="J79" s="137"/>
      <c r="K79" s="11"/>
      <c r="L79" s="141"/>
      <c r="M79" s="141"/>
      <c r="N79" s="141"/>
      <c r="O79" s="141"/>
      <c r="P79" s="11"/>
      <c r="Q79" s="11"/>
      <c r="R79" s="180"/>
      <c r="S79" s="158"/>
      <c r="T79" s="137"/>
      <c r="U79" s="189"/>
      <c r="V79" s="192"/>
      <c r="W79" s="181"/>
      <c r="X79" s="182"/>
      <c r="Y79" s="183"/>
      <c r="Z79" s="184"/>
      <c r="AA79" s="185"/>
      <c r="AB79" s="185"/>
      <c r="AC79" s="185"/>
      <c r="AD79" s="187"/>
      <c r="AE79" s="186"/>
      <c r="AF79" s="193"/>
    </row>
    <row r="80" spans="1:32" s="3" customFormat="1" ht="30" customHeight="1" x14ac:dyDescent="0.35">
      <c r="A80" s="137">
        <v>70</v>
      </c>
      <c r="B80" s="136"/>
      <c r="C80" s="179"/>
      <c r="D80" s="21"/>
      <c r="E80" s="8"/>
      <c r="F80" s="179"/>
      <c r="G80" s="179"/>
      <c r="H80" s="137"/>
      <c r="I80" s="137"/>
      <c r="J80" s="137"/>
      <c r="K80" s="83"/>
      <c r="L80" s="141"/>
      <c r="M80" s="141"/>
      <c r="N80" s="141"/>
      <c r="O80" s="141"/>
      <c r="P80" s="11"/>
      <c r="Q80" s="11"/>
      <c r="R80" s="180"/>
      <c r="S80" s="158"/>
      <c r="T80" s="137"/>
      <c r="U80" s="189"/>
      <c r="V80" s="192"/>
      <c r="W80" s="181"/>
      <c r="X80" s="182"/>
      <c r="Y80" s="183"/>
      <c r="Z80" s="184"/>
      <c r="AA80" s="185"/>
      <c r="AB80" s="185"/>
      <c r="AC80" s="185"/>
      <c r="AD80" s="187"/>
      <c r="AE80" s="186"/>
      <c r="AF80" s="193"/>
    </row>
    <row r="81" spans="1:32" s="3" customFormat="1" ht="30" customHeight="1" x14ac:dyDescent="0.35">
      <c r="A81" s="137">
        <v>71</v>
      </c>
      <c r="B81" s="136"/>
      <c r="C81" s="179"/>
      <c r="D81" s="21"/>
      <c r="E81" s="8"/>
      <c r="F81" s="179"/>
      <c r="G81" s="179"/>
      <c r="H81" s="137"/>
      <c r="I81" s="137"/>
      <c r="J81" s="137"/>
      <c r="K81" s="11"/>
      <c r="L81" s="141"/>
      <c r="M81" s="141"/>
      <c r="N81" s="141"/>
      <c r="O81" s="141"/>
      <c r="P81" s="11"/>
      <c r="Q81" s="11"/>
      <c r="R81" s="180"/>
      <c r="S81" s="158"/>
      <c r="T81" s="137"/>
      <c r="U81" s="189"/>
      <c r="V81" s="192"/>
      <c r="W81" s="181"/>
      <c r="X81" s="182"/>
      <c r="Y81" s="183"/>
      <c r="Z81" s="184"/>
      <c r="AA81" s="185"/>
      <c r="AB81" s="185"/>
      <c r="AC81" s="185"/>
      <c r="AD81" s="187"/>
      <c r="AE81" s="186"/>
      <c r="AF81" s="193"/>
    </row>
    <row r="82" spans="1:32" s="3" customFormat="1" ht="30" customHeight="1" x14ac:dyDescent="0.35">
      <c r="A82" s="137">
        <v>72</v>
      </c>
      <c r="B82" s="136"/>
      <c r="C82" s="179"/>
      <c r="D82" s="21"/>
      <c r="E82" s="8"/>
      <c r="F82" s="179"/>
      <c r="G82" s="179"/>
      <c r="H82" s="137"/>
      <c r="I82" s="137"/>
      <c r="J82" s="137"/>
      <c r="K82" s="11"/>
      <c r="L82" s="141"/>
      <c r="M82" s="141"/>
      <c r="N82" s="141"/>
      <c r="O82" s="141"/>
      <c r="P82" s="11"/>
      <c r="Q82" s="11"/>
      <c r="R82" s="180"/>
      <c r="S82" s="158"/>
      <c r="T82" s="137"/>
      <c r="U82" s="189"/>
      <c r="V82" s="192"/>
      <c r="W82" s="181"/>
      <c r="X82" s="182"/>
      <c r="Y82" s="183"/>
      <c r="Z82" s="184"/>
      <c r="AA82" s="185"/>
      <c r="AB82" s="185"/>
      <c r="AC82" s="185"/>
      <c r="AD82" s="187"/>
      <c r="AE82" s="186"/>
      <c r="AF82" s="193"/>
    </row>
    <row r="83" spans="1:32" s="3" customFormat="1" ht="30" customHeight="1" x14ac:dyDescent="0.35">
      <c r="A83" s="137">
        <v>73</v>
      </c>
      <c r="B83" s="136"/>
      <c r="C83" s="179"/>
      <c r="D83" s="21"/>
      <c r="E83" s="8"/>
      <c r="F83" s="179"/>
      <c r="G83" s="179"/>
      <c r="H83" s="137"/>
      <c r="I83" s="137"/>
      <c r="J83" s="137"/>
      <c r="K83" s="11"/>
      <c r="L83" s="141"/>
      <c r="M83" s="141"/>
      <c r="N83" s="141"/>
      <c r="O83" s="141"/>
      <c r="P83" s="11"/>
      <c r="Q83" s="11"/>
      <c r="R83" s="180"/>
      <c r="S83" s="158"/>
      <c r="T83" s="137"/>
      <c r="U83" s="189"/>
      <c r="V83" s="192"/>
      <c r="W83" s="181"/>
      <c r="X83" s="182"/>
      <c r="Y83" s="183"/>
      <c r="Z83" s="184"/>
      <c r="AA83" s="185"/>
      <c r="AB83" s="185"/>
      <c r="AC83" s="185"/>
      <c r="AD83" s="187"/>
      <c r="AE83" s="186"/>
      <c r="AF83" s="193"/>
    </row>
    <row r="84" spans="1:32" s="3" customFormat="1" ht="30" customHeight="1" x14ac:dyDescent="0.35">
      <c r="A84" s="137">
        <v>74</v>
      </c>
      <c r="B84" s="62"/>
      <c r="C84" s="179"/>
      <c r="D84" s="21"/>
      <c r="E84" s="8"/>
      <c r="F84" s="179"/>
      <c r="G84" s="179"/>
      <c r="H84" s="8"/>
      <c r="I84" s="137"/>
      <c r="J84" s="14"/>
      <c r="K84" s="11"/>
      <c r="L84" s="141"/>
      <c r="M84" s="141"/>
      <c r="N84" s="141"/>
      <c r="O84" s="141"/>
      <c r="P84" s="11"/>
      <c r="Q84" s="11"/>
      <c r="R84" s="180"/>
      <c r="S84" s="158"/>
      <c r="T84" s="137"/>
      <c r="U84" s="189"/>
      <c r="V84" s="192"/>
      <c r="W84" s="181"/>
      <c r="X84" s="182"/>
      <c r="Y84" s="183"/>
      <c r="Z84" s="184"/>
      <c r="AA84" s="185"/>
      <c r="AB84" s="185"/>
      <c r="AC84" s="185"/>
      <c r="AD84" s="187"/>
      <c r="AE84" s="186"/>
      <c r="AF84" s="193"/>
    </row>
    <row r="85" spans="1:32" s="3" customFormat="1" ht="30" customHeight="1" x14ac:dyDescent="0.35">
      <c r="A85" s="137">
        <v>75</v>
      </c>
      <c r="B85" s="136"/>
      <c r="C85" s="179"/>
      <c r="D85" s="21"/>
      <c r="E85" s="8"/>
      <c r="F85" s="179"/>
      <c r="G85" s="179"/>
      <c r="H85" s="137"/>
      <c r="I85" s="137"/>
      <c r="J85" s="137"/>
      <c r="K85" s="11"/>
      <c r="L85" s="141"/>
      <c r="M85" s="141"/>
      <c r="N85" s="141"/>
      <c r="O85" s="141"/>
      <c r="P85" s="11"/>
      <c r="Q85" s="11"/>
      <c r="R85" s="180"/>
      <c r="S85" s="158"/>
      <c r="T85" s="137"/>
      <c r="U85" s="189"/>
      <c r="V85" s="192"/>
      <c r="W85" s="181"/>
      <c r="X85" s="182"/>
      <c r="Y85" s="183"/>
      <c r="Z85" s="184"/>
      <c r="AA85" s="185"/>
      <c r="AB85" s="185"/>
      <c r="AC85" s="185"/>
      <c r="AD85" s="187"/>
      <c r="AE85" s="186"/>
      <c r="AF85" s="193"/>
    </row>
    <row r="86" spans="1:32" s="3" customFormat="1" ht="30" customHeight="1" x14ac:dyDescent="0.35">
      <c r="A86" s="137">
        <v>76</v>
      </c>
      <c r="B86" s="62"/>
      <c r="C86" s="179"/>
      <c r="D86" s="21"/>
      <c r="E86" s="8"/>
      <c r="F86" s="179"/>
      <c r="G86" s="179"/>
      <c r="H86" s="8"/>
      <c r="I86" s="137"/>
      <c r="J86" s="14"/>
      <c r="K86" s="11"/>
      <c r="L86" s="141"/>
      <c r="M86" s="141"/>
      <c r="N86" s="141"/>
      <c r="O86" s="141"/>
      <c r="P86" s="11"/>
      <c r="Q86" s="11"/>
      <c r="R86" s="180"/>
      <c r="S86" s="158"/>
      <c r="T86" s="137"/>
      <c r="U86" s="189"/>
      <c r="V86" s="192"/>
      <c r="W86" s="181"/>
      <c r="X86" s="182"/>
      <c r="Y86" s="183"/>
      <c r="Z86" s="184"/>
      <c r="AA86" s="185"/>
      <c r="AB86" s="185"/>
      <c r="AC86" s="185"/>
      <c r="AD86" s="187"/>
      <c r="AE86" s="186"/>
      <c r="AF86" s="193"/>
    </row>
    <row r="87" spans="1:32" s="3" customFormat="1" ht="30" customHeight="1" x14ac:dyDescent="0.35">
      <c r="A87" s="137">
        <v>77</v>
      </c>
      <c r="B87" s="136"/>
      <c r="C87" s="179"/>
      <c r="D87" s="21"/>
      <c r="E87" s="8"/>
      <c r="F87" s="179"/>
      <c r="G87" s="179"/>
      <c r="H87" s="137"/>
      <c r="I87" s="137"/>
      <c r="J87" s="137"/>
      <c r="K87" s="11"/>
      <c r="L87" s="141"/>
      <c r="M87" s="141"/>
      <c r="N87" s="141"/>
      <c r="O87" s="141"/>
      <c r="P87" s="11"/>
      <c r="Q87" s="11"/>
      <c r="R87" s="180"/>
      <c r="S87" s="158"/>
      <c r="T87" s="137"/>
      <c r="U87" s="189"/>
      <c r="V87" s="192"/>
      <c r="W87" s="181"/>
      <c r="X87" s="182"/>
      <c r="Y87" s="183"/>
      <c r="Z87" s="184"/>
      <c r="AA87" s="185"/>
      <c r="AB87" s="185"/>
      <c r="AC87" s="185"/>
      <c r="AD87" s="187"/>
      <c r="AE87" s="186"/>
      <c r="AF87" s="193"/>
    </row>
    <row r="88" spans="1:32" s="3" customFormat="1" ht="30" customHeight="1" x14ac:dyDescent="0.35">
      <c r="A88" s="137">
        <v>78</v>
      </c>
      <c r="B88" s="62"/>
      <c r="C88" s="179"/>
      <c r="D88" s="21"/>
      <c r="E88" s="8"/>
      <c r="F88" s="179"/>
      <c r="G88" s="179"/>
      <c r="H88" s="8"/>
      <c r="I88" s="137"/>
      <c r="J88" s="14"/>
      <c r="K88" s="11"/>
      <c r="L88" s="141"/>
      <c r="M88" s="141"/>
      <c r="N88" s="141"/>
      <c r="O88" s="141"/>
      <c r="P88" s="11"/>
      <c r="Q88" s="11"/>
      <c r="R88" s="180"/>
      <c r="S88" s="158"/>
      <c r="T88" s="137"/>
      <c r="U88" s="189"/>
      <c r="V88" s="192"/>
      <c r="W88" s="181"/>
      <c r="X88" s="182"/>
      <c r="Y88" s="183"/>
      <c r="Z88" s="184"/>
      <c r="AA88" s="185"/>
      <c r="AB88" s="185"/>
      <c r="AC88" s="185"/>
      <c r="AD88" s="187"/>
      <c r="AE88" s="186"/>
      <c r="AF88" s="193"/>
    </row>
    <row r="89" spans="1:32" s="3" customFormat="1" ht="30" customHeight="1" x14ac:dyDescent="0.35">
      <c r="A89" s="137">
        <v>79</v>
      </c>
      <c r="B89" s="62"/>
      <c r="C89" s="179"/>
      <c r="D89" s="21"/>
      <c r="E89" s="8"/>
      <c r="F89" s="179"/>
      <c r="G89" s="179"/>
      <c r="H89" s="8"/>
      <c r="I89" s="137"/>
      <c r="J89" s="14"/>
      <c r="K89" s="11"/>
      <c r="L89" s="141"/>
      <c r="M89" s="141"/>
      <c r="N89" s="141"/>
      <c r="O89" s="141"/>
      <c r="P89" s="11"/>
      <c r="Q89" s="11"/>
      <c r="R89" s="180"/>
      <c r="S89" s="158"/>
      <c r="T89" s="137"/>
      <c r="U89" s="189"/>
      <c r="V89" s="192"/>
      <c r="W89" s="181"/>
      <c r="X89" s="182"/>
      <c r="Y89" s="183"/>
      <c r="Z89" s="184"/>
      <c r="AA89" s="185"/>
      <c r="AB89" s="185"/>
      <c r="AC89" s="185"/>
      <c r="AD89" s="187"/>
      <c r="AE89" s="186"/>
      <c r="AF89" s="193"/>
    </row>
    <row r="90" spans="1:32" s="3" customFormat="1" ht="30" customHeight="1" x14ac:dyDescent="0.35">
      <c r="A90" s="137">
        <v>80</v>
      </c>
      <c r="B90" s="136"/>
      <c r="C90" s="179"/>
      <c r="D90" s="21"/>
      <c r="E90" s="8"/>
      <c r="F90" s="179"/>
      <c r="G90" s="179"/>
      <c r="H90" s="137"/>
      <c r="I90" s="137"/>
      <c r="J90" s="137"/>
      <c r="K90" s="11"/>
      <c r="L90" s="141"/>
      <c r="M90" s="141"/>
      <c r="N90" s="141"/>
      <c r="O90" s="141"/>
      <c r="P90" s="11"/>
      <c r="Q90" s="11"/>
      <c r="R90" s="180"/>
      <c r="S90" s="158"/>
      <c r="T90" s="137"/>
      <c r="U90" s="189"/>
      <c r="V90" s="192"/>
      <c r="W90" s="181"/>
      <c r="X90" s="182"/>
      <c r="Y90" s="183"/>
      <c r="Z90" s="184"/>
      <c r="AA90" s="185"/>
      <c r="AB90" s="185"/>
      <c r="AC90" s="185"/>
      <c r="AD90" s="187"/>
      <c r="AE90" s="186"/>
      <c r="AF90" s="193"/>
    </row>
    <row r="91" spans="1:32" s="3" customFormat="1" ht="30" customHeight="1" x14ac:dyDescent="0.35">
      <c r="A91" s="137">
        <v>81</v>
      </c>
      <c r="B91" s="136"/>
      <c r="C91" s="179"/>
      <c r="D91" s="21"/>
      <c r="E91" s="8"/>
      <c r="F91" s="179"/>
      <c r="G91" s="179"/>
      <c r="H91" s="137"/>
      <c r="I91" s="137"/>
      <c r="J91" s="137"/>
      <c r="K91" s="11"/>
      <c r="L91" s="141"/>
      <c r="M91" s="141"/>
      <c r="N91" s="141"/>
      <c r="O91" s="141"/>
      <c r="P91" s="11"/>
      <c r="Q91" s="11"/>
      <c r="R91" s="180"/>
      <c r="S91" s="158"/>
      <c r="T91" s="137"/>
      <c r="U91" s="189"/>
      <c r="V91" s="192"/>
      <c r="W91" s="181"/>
      <c r="X91" s="182"/>
      <c r="Y91" s="183"/>
      <c r="Z91" s="184"/>
      <c r="AA91" s="185"/>
      <c r="AB91" s="185"/>
      <c r="AC91" s="185"/>
      <c r="AD91" s="187"/>
      <c r="AE91" s="186"/>
      <c r="AF91" s="193"/>
    </row>
    <row r="92" spans="1:32" s="3" customFormat="1" ht="30" customHeight="1" x14ac:dyDescent="0.35">
      <c r="A92" s="137">
        <v>82</v>
      </c>
      <c r="B92" s="62"/>
      <c r="C92" s="179"/>
      <c r="D92" s="21"/>
      <c r="E92" s="8"/>
      <c r="F92" s="179"/>
      <c r="G92" s="179"/>
      <c r="H92" s="8"/>
      <c r="I92" s="137"/>
      <c r="J92" s="14"/>
      <c r="K92" s="11"/>
      <c r="L92" s="141"/>
      <c r="M92" s="141"/>
      <c r="N92" s="141"/>
      <c r="O92" s="141"/>
      <c r="P92" s="11"/>
      <c r="Q92" s="11"/>
      <c r="R92" s="180"/>
      <c r="S92" s="158"/>
      <c r="T92" s="137"/>
      <c r="U92" s="189"/>
      <c r="V92" s="192"/>
      <c r="W92" s="181"/>
      <c r="X92" s="182"/>
      <c r="Y92" s="183"/>
      <c r="Z92" s="184"/>
      <c r="AA92" s="185"/>
      <c r="AB92" s="185"/>
      <c r="AC92" s="185"/>
      <c r="AD92" s="187"/>
      <c r="AE92" s="186"/>
      <c r="AF92" s="193"/>
    </row>
    <row r="93" spans="1:32" s="3" customFormat="1" ht="30" customHeight="1" x14ac:dyDescent="0.35">
      <c r="A93" s="137">
        <v>83</v>
      </c>
      <c r="B93" s="62"/>
      <c r="C93" s="179"/>
      <c r="D93" s="21"/>
      <c r="E93" s="8"/>
      <c r="F93" s="179"/>
      <c r="G93" s="179"/>
      <c r="H93" s="8"/>
      <c r="I93" s="137"/>
      <c r="J93" s="14"/>
      <c r="K93" s="11"/>
      <c r="L93" s="141"/>
      <c r="M93" s="141"/>
      <c r="N93" s="141"/>
      <c r="O93" s="141"/>
      <c r="P93" s="11"/>
      <c r="Q93" s="11"/>
      <c r="R93" s="180"/>
      <c r="S93" s="158"/>
      <c r="T93" s="137"/>
      <c r="U93" s="189"/>
      <c r="V93" s="192"/>
      <c r="W93" s="181"/>
      <c r="X93" s="182"/>
      <c r="Y93" s="183"/>
      <c r="Z93" s="184"/>
      <c r="AA93" s="185"/>
      <c r="AB93" s="185"/>
      <c r="AC93" s="185"/>
      <c r="AD93" s="187"/>
      <c r="AE93" s="186"/>
      <c r="AF93" s="193"/>
    </row>
    <row r="94" spans="1:32" s="3" customFormat="1" ht="30" customHeight="1" x14ac:dyDescent="0.35">
      <c r="A94" s="137">
        <v>84</v>
      </c>
      <c r="B94" s="62"/>
      <c r="C94" s="179"/>
      <c r="D94" s="21"/>
      <c r="E94" s="8"/>
      <c r="F94" s="179"/>
      <c r="G94" s="179"/>
      <c r="H94" s="8"/>
      <c r="I94" s="137"/>
      <c r="J94" s="14"/>
      <c r="K94" s="11"/>
      <c r="L94" s="141"/>
      <c r="M94" s="141"/>
      <c r="N94" s="141"/>
      <c r="O94" s="141"/>
      <c r="P94" s="11"/>
      <c r="Q94" s="11"/>
      <c r="R94" s="180"/>
      <c r="S94" s="158"/>
      <c r="T94" s="137"/>
      <c r="U94" s="189"/>
      <c r="V94" s="192"/>
      <c r="W94" s="181"/>
      <c r="X94" s="182"/>
      <c r="Y94" s="183"/>
      <c r="Z94" s="184"/>
      <c r="AA94" s="185"/>
      <c r="AB94" s="185"/>
      <c r="AC94" s="185"/>
      <c r="AD94" s="187"/>
      <c r="AE94" s="186"/>
      <c r="AF94" s="193"/>
    </row>
    <row r="95" spans="1:32" s="3" customFormat="1" ht="30" customHeight="1" x14ac:dyDescent="0.35">
      <c r="A95" s="137">
        <v>85</v>
      </c>
      <c r="B95" s="62"/>
      <c r="C95" s="179"/>
      <c r="D95" s="21"/>
      <c r="E95" s="8"/>
      <c r="F95" s="179"/>
      <c r="G95" s="179"/>
      <c r="H95" s="8"/>
      <c r="I95" s="137"/>
      <c r="J95" s="14"/>
      <c r="K95" s="11"/>
      <c r="L95" s="141"/>
      <c r="M95" s="141"/>
      <c r="N95" s="141"/>
      <c r="O95" s="141"/>
      <c r="P95" s="11"/>
      <c r="Q95" s="11"/>
      <c r="R95" s="180"/>
      <c r="S95" s="158"/>
      <c r="T95" s="137"/>
      <c r="U95" s="189"/>
      <c r="V95" s="192"/>
      <c r="W95" s="181"/>
      <c r="X95" s="182"/>
      <c r="Y95" s="183"/>
      <c r="Z95" s="184"/>
      <c r="AA95" s="185"/>
      <c r="AB95" s="185"/>
      <c r="AC95" s="185"/>
      <c r="AD95" s="187"/>
      <c r="AE95" s="186"/>
      <c r="AF95" s="193"/>
    </row>
    <row r="96" spans="1:32" s="3" customFormat="1" ht="30" customHeight="1" x14ac:dyDescent="0.35">
      <c r="A96" s="137">
        <v>86</v>
      </c>
      <c r="B96" s="62"/>
      <c r="C96" s="179"/>
      <c r="D96" s="21"/>
      <c r="E96" s="8"/>
      <c r="F96" s="179"/>
      <c r="G96" s="179"/>
      <c r="H96" s="8"/>
      <c r="I96" s="137"/>
      <c r="J96" s="14"/>
      <c r="K96" s="11"/>
      <c r="L96" s="141"/>
      <c r="M96" s="141"/>
      <c r="N96" s="141"/>
      <c r="O96" s="141"/>
      <c r="P96" s="11"/>
      <c r="Q96" s="11"/>
      <c r="R96" s="180"/>
      <c r="S96" s="158"/>
      <c r="T96" s="137"/>
      <c r="U96" s="189"/>
      <c r="V96" s="192"/>
      <c r="W96" s="181"/>
      <c r="X96" s="182"/>
      <c r="Y96" s="183"/>
      <c r="Z96" s="184"/>
      <c r="AA96" s="185"/>
      <c r="AB96" s="185"/>
      <c r="AC96" s="185"/>
      <c r="AD96" s="187"/>
      <c r="AE96" s="186"/>
      <c r="AF96" s="193"/>
    </row>
    <row r="97" spans="1:32" s="3" customFormat="1" ht="30" customHeight="1" x14ac:dyDescent="0.35">
      <c r="A97" s="137">
        <v>87</v>
      </c>
      <c r="B97" s="62"/>
      <c r="C97" s="179"/>
      <c r="D97" s="21"/>
      <c r="E97" s="8"/>
      <c r="F97" s="179"/>
      <c r="G97" s="179"/>
      <c r="H97" s="8"/>
      <c r="I97" s="137"/>
      <c r="J97" s="14"/>
      <c r="K97" s="11"/>
      <c r="L97" s="141"/>
      <c r="M97" s="141"/>
      <c r="N97" s="141"/>
      <c r="O97" s="141"/>
      <c r="P97" s="11"/>
      <c r="Q97" s="11"/>
      <c r="R97" s="180"/>
      <c r="S97" s="158"/>
      <c r="T97" s="137"/>
      <c r="U97" s="189"/>
      <c r="V97" s="192"/>
      <c r="W97" s="181"/>
      <c r="X97" s="182"/>
      <c r="Y97" s="183"/>
      <c r="Z97" s="184"/>
      <c r="AA97" s="185"/>
      <c r="AB97" s="185"/>
      <c r="AC97" s="185"/>
      <c r="AD97" s="187"/>
      <c r="AE97" s="186"/>
      <c r="AF97" s="193"/>
    </row>
    <row r="98" spans="1:32" s="3" customFormat="1" ht="30" customHeight="1" x14ac:dyDescent="0.35">
      <c r="A98" s="137">
        <v>88</v>
      </c>
      <c r="B98" s="62"/>
      <c r="C98" s="179"/>
      <c r="D98" s="21"/>
      <c r="E98" s="8"/>
      <c r="F98" s="179"/>
      <c r="G98" s="179"/>
      <c r="H98" s="8"/>
      <c r="I98" s="137"/>
      <c r="J98" s="14"/>
      <c r="K98" s="11"/>
      <c r="L98" s="141"/>
      <c r="M98" s="141"/>
      <c r="N98" s="141"/>
      <c r="O98" s="141"/>
      <c r="P98" s="11"/>
      <c r="Q98" s="11"/>
      <c r="R98" s="180"/>
      <c r="S98" s="158"/>
      <c r="T98" s="137"/>
      <c r="U98" s="189"/>
      <c r="V98" s="192"/>
      <c r="W98" s="181"/>
      <c r="X98" s="182"/>
      <c r="Y98" s="183"/>
      <c r="Z98" s="184"/>
      <c r="AA98" s="185"/>
      <c r="AB98" s="185"/>
      <c r="AC98" s="185"/>
      <c r="AD98" s="187"/>
      <c r="AE98" s="186"/>
      <c r="AF98" s="193"/>
    </row>
    <row r="99" spans="1:32" s="3" customFormat="1" ht="30" customHeight="1" x14ac:dyDescent="0.35">
      <c r="A99" s="137">
        <v>89</v>
      </c>
      <c r="B99" s="62"/>
      <c r="C99" s="179"/>
      <c r="D99" s="21"/>
      <c r="E99" s="8"/>
      <c r="F99" s="179"/>
      <c r="G99" s="179"/>
      <c r="H99" s="8"/>
      <c r="I99" s="137"/>
      <c r="J99" s="14"/>
      <c r="K99" s="11"/>
      <c r="L99" s="141"/>
      <c r="M99" s="141"/>
      <c r="N99" s="141"/>
      <c r="O99" s="141"/>
      <c r="P99" s="11"/>
      <c r="Q99" s="11"/>
      <c r="R99" s="180"/>
      <c r="S99" s="158"/>
      <c r="T99" s="137"/>
      <c r="U99" s="189"/>
      <c r="V99" s="192"/>
      <c r="W99" s="181"/>
      <c r="X99" s="182"/>
      <c r="Y99" s="183"/>
      <c r="Z99" s="184"/>
      <c r="AA99" s="185"/>
      <c r="AB99" s="185"/>
      <c r="AC99" s="185"/>
      <c r="AD99" s="187"/>
      <c r="AE99" s="186"/>
      <c r="AF99" s="193"/>
    </row>
    <row r="100" spans="1:32" s="3" customFormat="1" ht="30" customHeight="1" x14ac:dyDescent="0.35">
      <c r="A100" s="137">
        <v>90</v>
      </c>
      <c r="B100" s="62"/>
      <c r="C100" s="179"/>
      <c r="D100" s="21"/>
      <c r="E100" s="8"/>
      <c r="F100" s="179"/>
      <c r="G100" s="179"/>
      <c r="H100" s="8"/>
      <c r="I100" s="137"/>
      <c r="J100" s="14"/>
      <c r="K100" s="11"/>
      <c r="L100" s="141"/>
      <c r="M100" s="141"/>
      <c r="N100" s="141"/>
      <c r="O100" s="141"/>
      <c r="P100" s="11"/>
      <c r="Q100" s="11"/>
      <c r="R100" s="180"/>
      <c r="S100" s="158"/>
      <c r="T100" s="137"/>
      <c r="U100" s="189"/>
      <c r="V100" s="192"/>
      <c r="W100" s="181"/>
      <c r="X100" s="182"/>
      <c r="Y100" s="183"/>
      <c r="Z100" s="184"/>
      <c r="AA100" s="185"/>
      <c r="AB100" s="185"/>
      <c r="AC100" s="185"/>
      <c r="AD100" s="187"/>
      <c r="AE100" s="186"/>
      <c r="AF100" s="193"/>
    </row>
    <row r="101" spans="1:32" s="3" customFormat="1" ht="30" customHeight="1" x14ac:dyDescent="0.35">
      <c r="A101" s="137">
        <v>91</v>
      </c>
      <c r="B101" s="62"/>
      <c r="C101" s="179"/>
      <c r="D101" s="21"/>
      <c r="E101" s="8"/>
      <c r="F101" s="179"/>
      <c r="G101" s="179"/>
      <c r="H101" s="8"/>
      <c r="I101" s="137"/>
      <c r="J101" s="14"/>
      <c r="K101" s="11"/>
      <c r="L101" s="141"/>
      <c r="M101" s="141"/>
      <c r="N101" s="141"/>
      <c r="O101" s="141"/>
      <c r="P101" s="11"/>
      <c r="Q101" s="11"/>
      <c r="R101" s="180"/>
      <c r="S101" s="158"/>
      <c r="T101" s="137"/>
      <c r="U101" s="189"/>
      <c r="V101" s="192"/>
      <c r="W101" s="181"/>
      <c r="X101" s="182"/>
      <c r="Y101" s="183"/>
      <c r="Z101" s="184"/>
      <c r="AA101" s="185"/>
      <c r="AB101" s="185"/>
      <c r="AC101" s="185"/>
      <c r="AD101" s="187"/>
      <c r="AE101" s="186"/>
      <c r="AF101" s="193"/>
    </row>
    <row r="102" spans="1:32" s="3" customFormat="1" ht="30" customHeight="1" x14ac:dyDescent="0.35">
      <c r="A102" s="137">
        <v>92</v>
      </c>
      <c r="B102" s="62"/>
      <c r="C102" s="179"/>
      <c r="D102" s="21"/>
      <c r="E102" s="8"/>
      <c r="F102" s="179"/>
      <c r="G102" s="179"/>
      <c r="H102" s="8"/>
      <c r="I102" s="137"/>
      <c r="J102" s="14"/>
      <c r="K102" s="11"/>
      <c r="L102" s="141"/>
      <c r="M102" s="141"/>
      <c r="N102" s="141"/>
      <c r="O102" s="141"/>
      <c r="P102" s="11"/>
      <c r="Q102" s="11"/>
      <c r="R102" s="180"/>
      <c r="S102" s="158"/>
      <c r="T102" s="137"/>
      <c r="U102" s="189"/>
      <c r="V102" s="192"/>
      <c r="W102" s="181"/>
      <c r="X102" s="182"/>
      <c r="Y102" s="183"/>
      <c r="Z102" s="184"/>
      <c r="AA102" s="185"/>
      <c r="AB102" s="185"/>
      <c r="AC102" s="185"/>
      <c r="AD102" s="187"/>
      <c r="AE102" s="186"/>
      <c r="AF102" s="193"/>
    </row>
    <row r="103" spans="1:32" s="3" customFormat="1" ht="30" customHeight="1" x14ac:dyDescent="0.35">
      <c r="A103" s="137">
        <v>93</v>
      </c>
      <c r="B103" s="62"/>
      <c r="C103" s="179"/>
      <c r="D103" s="21"/>
      <c r="E103" s="8"/>
      <c r="F103" s="179"/>
      <c r="G103" s="179"/>
      <c r="H103" s="8"/>
      <c r="I103" s="137"/>
      <c r="J103" s="14"/>
      <c r="K103" s="11"/>
      <c r="L103" s="141"/>
      <c r="M103" s="141"/>
      <c r="N103" s="141"/>
      <c r="O103" s="141"/>
      <c r="P103" s="11"/>
      <c r="Q103" s="11"/>
      <c r="R103" s="180"/>
      <c r="S103" s="158"/>
      <c r="T103" s="137"/>
      <c r="U103" s="189"/>
      <c r="V103" s="192"/>
      <c r="W103" s="181"/>
      <c r="X103" s="182"/>
      <c r="Y103" s="183"/>
      <c r="Z103" s="184"/>
      <c r="AA103" s="185"/>
      <c r="AB103" s="185"/>
      <c r="AC103" s="185"/>
      <c r="AD103" s="187"/>
      <c r="AE103" s="186"/>
      <c r="AF103" s="193"/>
    </row>
    <row r="104" spans="1:32" s="3" customFormat="1" ht="30" customHeight="1" x14ac:dyDescent="0.35">
      <c r="A104" s="137">
        <v>94</v>
      </c>
      <c r="B104" s="62"/>
      <c r="C104" s="179"/>
      <c r="D104" s="21"/>
      <c r="E104" s="8"/>
      <c r="F104" s="179"/>
      <c r="G104" s="179"/>
      <c r="H104" s="8"/>
      <c r="I104" s="137"/>
      <c r="J104" s="14"/>
      <c r="K104" s="11"/>
      <c r="L104" s="141"/>
      <c r="M104" s="141"/>
      <c r="N104" s="141"/>
      <c r="O104" s="141"/>
      <c r="P104" s="11"/>
      <c r="Q104" s="11"/>
      <c r="R104" s="180"/>
      <c r="S104" s="158"/>
      <c r="T104" s="137"/>
      <c r="U104" s="189"/>
      <c r="V104" s="192"/>
      <c r="W104" s="181"/>
      <c r="X104" s="182"/>
      <c r="Y104" s="183"/>
      <c r="Z104" s="184"/>
      <c r="AA104" s="185"/>
      <c r="AB104" s="185"/>
      <c r="AC104" s="185"/>
      <c r="AD104" s="187"/>
      <c r="AE104" s="186"/>
      <c r="AF104" s="193"/>
    </row>
    <row r="105" spans="1:32" s="3" customFormat="1" ht="30" customHeight="1" x14ac:dyDescent="0.35">
      <c r="A105" s="137">
        <v>95</v>
      </c>
      <c r="B105" s="62"/>
      <c r="C105" s="179"/>
      <c r="D105" s="21"/>
      <c r="E105" s="8"/>
      <c r="F105" s="179"/>
      <c r="G105" s="179"/>
      <c r="H105" s="8"/>
      <c r="I105" s="137"/>
      <c r="J105" s="14"/>
      <c r="K105" s="11"/>
      <c r="L105" s="141"/>
      <c r="M105" s="141"/>
      <c r="N105" s="141"/>
      <c r="O105" s="141"/>
      <c r="P105" s="11"/>
      <c r="Q105" s="11"/>
      <c r="R105" s="180"/>
      <c r="S105" s="158"/>
      <c r="T105" s="137"/>
      <c r="U105" s="189"/>
      <c r="V105" s="192"/>
      <c r="W105" s="181"/>
      <c r="X105" s="182"/>
      <c r="Y105" s="183"/>
      <c r="Z105" s="184"/>
      <c r="AA105" s="185"/>
      <c r="AB105" s="185"/>
      <c r="AC105" s="185"/>
      <c r="AD105" s="187"/>
      <c r="AE105" s="186"/>
      <c r="AF105" s="193"/>
    </row>
    <row r="106" spans="1:32" s="3" customFormat="1" ht="30" customHeight="1" x14ac:dyDescent="0.35">
      <c r="A106" s="137">
        <v>96</v>
      </c>
      <c r="B106" s="62"/>
      <c r="C106" s="179"/>
      <c r="D106" s="21"/>
      <c r="E106" s="8"/>
      <c r="F106" s="179"/>
      <c r="G106" s="179"/>
      <c r="H106" s="8"/>
      <c r="I106" s="137"/>
      <c r="J106" s="14"/>
      <c r="K106" s="11"/>
      <c r="L106" s="141"/>
      <c r="M106" s="141"/>
      <c r="N106" s="141"/>
      <c r="O106" s="141"/>
      <c r="P106" s="11"/>
      <c r="Q106" s="11"/>
      <c r="R106" s="180"/>
      <c r="S106" s="158"/>
      <c r="T106" s="137"/>
      <c r="U106" s="189"/>
      <c r="V106" s="192"/>
      <c r="W106" s="181"/>
      <c r="X106" s="182"/>
      <c r="Y106" s="183"/>
      <c r="Z106" s="184"/>
      <c r="AA106" s="185"/>
      <c r="AB106" s="185"/>
      <c r="AC106" s="185"/>
      <c r="AD106" s="187"/>
      <c r="AE106" s="186"/>
      <c r="AF106" s="193"/>
    </row>
    <row r="107" spans="1:32" s="3" customFormat="1" ht="30" customHeight="1" x14ac:dyDescent="0.35">
      <c r="A107" s="137">
        <v>97</v>
      </c>
      <c r="B107" s="62"/>
      <c r="C107" s="179"/>
      <c r="D107" s="21"/>
      <c r="E107" s="8"/>
      <c r="F107" s="179"/>
      <c r="G107" s="179"/>
      <c r="H107" s="8"/>
      <c r="I107" s="137"/>
      <c r="J107" s="14"/>
      <c r="K107" s="11"/>
      <c r="L107" s="141"/>
      <c r="M107" s="141"/>
      <c r="N107" s="141"/>
      <c r="O107" s="141"/>
      <c r="P107" s="11"/>
      <c r="Q107" s="11"/>
      <c r="R107" s="180"/>
      <c r="S107" s="158"/>
      <c r="T107" s="137"/>
      <c r="U107" s="189"/>
      <c r="V107" s="192"/>
      <c r="W107" s="181"/>
      <c r="X107" s="182"/>
      <c r="Y107" s="183"/>
      <c r="Z107" s="184"/>
      <c r="AA107" s="185"/>
      <c r="AB107" s="185"/>
      <c r="AC107" s="185"/>
      <c r="AD107" s="187"/>
      <c r="AE107" s="186"/>
      <c r="AF107" s="193"/>
    </row>
    <row r="108" spans="1:32" s="3" customFormat="1" ht="30" customHeight="1" x14ac:dyDescent="0.35">
      <c r="A108" s="137">
        <v>98</v>
      </c>
      <c r="B108" s="62"/>
      <c r="C108" s="179"/>
      <c r="D108" s="21"/>
      <c r="E108" s="8"/>
      <c r="F108" s="179"/>
      <c r="G108" s="179"/>
      <c r="H108" s="8"/>
      <c r="I108" s="137"/>
      <c r="J108" s="14"/>
      <c r="K108" s="11"/>
      <c r="L108" s="141"/>
      <c r="M108" s="141"/>
      <c r="N108" s="141"/>
      <c r="O108" s="141"/>
      <c r="P108" s="11"/>
      <c r="Q108" s="11"/>
      <c r="R108" s="180"/>
      <c r="S108" s="158"/>
      <c r="T108" s="137"/>
      <c r="U108" s="189"/>
      <c r="V108" s="192"/>
      <c r="W108" s="181"/>
      <c r="X108" s="182"/>
      <c r="Y108" s="183"/>
      <c r="Z108" s="184"/>
      <c r="AA108" s="185"/>
      <c r="AB108" s="185"/>
      <c r="AC108" s="185"/>
      <c r="AD108" s="187"/>
      <c r="AE108" s="186"/>
      <c r="AF108" s="193"/>
    </row>
    <row r="109" spans="1:32" s="3" customFormat="1" ht="30" customHeight="1" x14ac:dyDescent="0.35">
      <c r="A109" s="137">
        <v>99</v>
      </c>
      <c r="B109" s="62"/>
      <c r="C109" s="179"/>
      <c r="D109" s="21"/>
      <c r="E109" s="8"/>
      <c r="F109" s="179"/>
      <c r="G109" s="179"/>
      <c r="H109" s="8"/>
      <c r="I109" s="137"/>
      <c r="J109" s="14"/>
      <c r="K109" s="11"/>
      <c r="L109" s="141"/>
      <c r="M109" s="141"/>
      <c r="N109" s="141"/>
      <c r="O109" s="141"/>
      <c r="P109" s="11"/>
      <c r="Q109" s="11"/>
      <c r="R109" s="180"/>
      <c r="S109" s="158"/>
      <c r="T109" s="137"/>
      <c r="U109" s="189"/>
      <c r="V109" s="192"/>
      <c r="W109" s="181"/>
      <c r="X109" s="182"/>
      <c r="Y109" s="183"/>
      <c r="Z109" s="184"/>
      <c r="AA109" s="185"/>
      <c r="AB109" s="185"/>
      <c r="AC109" s="185"/>
      <c r="AD109" s="187"/>
      <c r="AE109" s="186"/>
      <c r="AF109" s="193"/>
    </row>
    <row r="110" spans="1:32" s="3" customFormat="1" ht="30" customHeight="1" x14ac:dyDescent="0.35">
      <c r="A110" s="137">
        <v>100</v>
      </c>
      <c r="B110" s="62"/>
      <c r="C110" s="179"/>
      <c r="D110" s="21"/>
      <c r="E110" s="8"/>
      <c r="F110" s="179"/>
      <c r="G110" s="179"/>
      <c r="H110" s="8"/>
      <c r="I110" s="137"/>
      <c r="J110" s="14"/>
      <c r="K110" s="11"/>
      <c r="L110" s="141"/>
      <c r="M110" s="141"/>
      <c r="N110" s="141"/>
      <c r="O110" s="141"/>
      <c r="P110" s="11"/>
      <c r="Q110" s="11"/>
      <c r="R110" s="180"/>
      <c r="S110" s="158"/>
      <c r="T110" s="137"/>
      <c r="U110" s="189"/>
      <c r="V110" s="192"/>
      <c r="W110" s="181"/>
      <c r="X110" s="182"/>
      <c r="Y110" s="183"/>
      <c r="Z110" s="184"/>
      <c r="AA110" s="185"/>
      <c r="AB110" s="185"/>
      <c r="AC110" s="185"/>
      <c r="AD110" s="187"/>
      <c r="AE110" s="186"/>
      <c r="AF110" s="193"/>
    </row>
    <row r="111" spans="1:32" s="3" customFormat="1" ht="30" customHeight="1" x14ac:dyDescent="0.35">
      <c r="A111" s="137">
        <v>101</v>
      </c>
      <c r="B111" s="62"/>
      <c r="C111" s="179"/>
      <c r="D111" s="21"/>
      <c r="E111" s="8"/>
      <c r="F111" s="179"/>
      <c r="G111" s="179"/>
      <c r="H111" s="8"/>
      <c r="I111" s="137"/>
      <c r="J111" s="14"/>
      <c r="K111" s="11"/>
      <c r="L111" s="141"/>
      <c r="M111" s="141"/>
      <c r="N111" s="141"/>
      <c r="O111" s="141"/>
      <c r="P111" s="11"/>
      <c r="Q111" s="11"/>
      <c r="R111" s="180"/>
      <c r="S111" s="158"/>
      <c r="T111" s="137"/>
      <c r="U111" s="189"/>
      <c r="V111" s="192"/>
      <c r="W111" s="181"/>
      <c r="X111" s="182"/>
      <c r="Y111" s="183"/>
      <c r="Z111" s="184"/>
      <c r="AA111" s="185"/>
      <c r="AB111" s="185"/>
      <c r="AC111" s="185"/>
      <c r="AD111" s="187"/>
      <c r="AE111" s="186"/>
      <c r="AF111" s="193"/>
    </row>
    <row r="112" spans="1:32" s="3" customFormat="1" ht="30" customHeight="1" x14ac:dyDescent="0.35">
      <c r="A112" s="137">
        <v>102</v>
      </c>
      <c r="B112" s="62"/>
      <c r="C112" s="179"/>
      <c r="D112" s="21"/>
      <c r="E112" s="8"/>
      <c r="F112" s="179"/>
      <c r="G112" s="179"/>
      <c r="H112" s="8"/>
      <c r="I112" s="137"/>
      <c r="J112" s="14"/>
      <c r="K112" s="11"/>
      <c r="L112" s="141"/>
      <c r="M112" s="141"/>
      <c r="N112" s="141"/>
      <c r="O112" s="141"/>
      <c r="P112" s="11"/>
      <c r="Q112" s="11"/>
      <c r="R112" s="180"/>
      <c r="S112" s="158"/>
      <c r="T112" s="137"/>
      <c r="U112" s="189"/>
      <c r="V112" s="192"/>
      <c r="W112" s="181"/>
      <c r="X112" s="182"/>
      <c r="Y112" s="183"/>
      <c r="Z112" s="184"/>
      <c r="AA112" s="185"/>
      <c r="AB112" s="185"/>
      <c r="AC112" s="185"/>
      <c r="AD112" s="187"/>
      <c r="AE112" s="186"/>
      <c r="AF112" s="193"/>
    </row>
    <row r="113" spans="1:32" s="3" customFormat="1" ht="30" customHeight="1" x14ac:dyDescent="0.35">
      <c r="A113" s="137">
        <v>103</v>
      </c>
      <c r="B113" s="62"/>
      <c r="C113" s="179"/>
      <c r="D113" s="21"/>
      <c r="E113" s="8"/>
      <c r="F113" s="179"/>
      <c r="G113" s="179"/>
      <c r="H113" s="8"/>
      <c r="I113" s="137"/>
      <c r="J113" s="14"/>
      <c r="K113" s="11"/>
      <c r="L113" s="141"/>
      <c r="M113" s="141"/>
      <c r="N113" s="141"/>
      <c r="O113" s="141"/>
      <c r="P113" s="11"/>
      <c r="Q113" s="11"/>
      <c r="R113" s="180"/>
      <c r="S113" s="158"/>
      <c r="T113" s="137"/>
      <c r="U113" s="189"/>
      <c r="V113" s="192"/>
      <c r="W113" s="181"/>
      <c r="X113" s="182"/>
      <c r="Y113" s="183"/>
      <c r="Z113" s="184"/>
      <c r="AA113" s="185"/>
      <c r="AB113" s="185"/>
      <c r="AC113" s="185"/>
      <c r="AD113" s="187"/>
      <c r="AE113" s="186"/>
      <c r="AF113" s="193"/>
    </row>
    <row r="114" spans="1:32" s="3" customFormat="1" ht="30" customHeight="1" x14ac:dyDescent="0.35">
      <c r="A114" s="137">
        <v>104</v>
      </c>
      <c r="B114" s="62"/>
      <c r="C114" s="179"/>
      <c r="D114" s="21"/>
      <c r="E114" s="8"/>
      <c r="F114" s="179"/>
      <c r="G114" s="179"/>
      <c r="H114" s="8"/>
      <c r="I114" s="137"/>
      <c r="J114" s="14"/>
      <c r="K114" s="11"/>
      <c r="L114" s="141"/>
      <c r="M114" s="141"/>
      <c r="N114" s="141"/>
      <c r="O114" s="141"/>
      <c r="P114" s="11"/>
      <c r="Q114" s="11"/>
      <c r="R114" s="180"/>
      <c r="S114" s="158"/>
      <c r="T114" s="137"/>
      <c r="U114" s="189"/>
      <c r="V114" s="192"/>
      <c r="W114" s="181"/>
      <c r="X114" s="182"/>
      <c r="Y114" s="183"/>
      <c r="Z114" s="184"/>
      <c r="AA114" s="185"/>
      <c r="AB114" s="185"/>
      <c r="AC114" s="185"/>
      <c r="AD114" s="187"/>
      <c r="AE114" s="186"/>
      <c r="AF114" s="193"/>
    </row>
    <row r="115" spans="1:32" s="3" customFormat="1" ht="30" customHeight="1" x14ac:dyDescent="0.35">
      <c r="A115" s="137">
        <v>105</v>
      </c>
      <c r="B115" s="62"/>
      <c r="C115" s="179"/>
      <c r="D115" s="21"/>
      <c r="E115" s="8"/>
      <c r="F115" s="179"/>
      <c r="G115" s="179"/>
      <c r="H115" s="8"/>
      <c r="I115" s="137"/>
      <c r="J115" s="14"/>
      <c r="K115" s="11"/>
      <c r="L115" s="141"/>
      <c r="M115" s="141"/>
      <c r="N115" s="141"/>
      <c r="O115" s="141"/>
      <c r="P115" s="11"/>
      <c r="Q115" s="11"/>
      <c r="R115" s="180"/>
      <c r="S115" s="158"/>
      <c r="T115" s="137"/>
      <c r="U115" s="189"/>
      <c r="V115" s="192"/>
      <c r="W115" s="181"/>
      <c r="X115" s="182"/>
      <c r="Y115" s="183"/>
      <c r="Z115" s="184"/>
      <c r="AA115" s="185"/>
      <c r="AB115" s="185"/>
      <c r="AC115" s="185"/>
      <c r="AD115" s="187"/>
      <c r="AE115" s="186"/>
      <c r="AF115" s="193"/>
    </row>
    <row r="116" spans="1:32" s="3" customFormat="1" ht="30" customHeight="1" x14ac:dyDescent="0.35">
      <c r="A116" s="137">
        <v>106</v>
      </c>
      <c r="B116" s="62"/>
      <c r="C116" s="179"/>
      <c r="D116" s="21"/>
      <c r="E116" s="8"/>
      <c r="F116" s="179"/>
      <c r="G116" s="179"/>
      <c r="H116" s="8"/>
      <c r="I116" s="137"/>
      <c r="J116" s="14"/>
      <c r="K116" s="11"/>
      <c r="L116" s="141"/>
      <c r="M116" s="141"/>
      <c r="N116" s="141"/>
      <c r="O116" s="141"/>
      <c r="P116" s="11"/>
      <c r="Q116" s="11"/>
      <c r="R116" s="180"/>
      <c r="S116" s="158"/>
      <c r="T116" s="137"/>
      <c r="U116" s="189"/>
      <c r="V116" s="192"/>
      <c r="W116" s="181"/>
      <c r="X116" s="182"/>
      <c r="Y116" s="183"/>
      <c r="Z116" s="184"/>
      <c r="AA116" s="185"/>
      <c r="AB116" s="185"/>
      <c r="AC116" s="185"/>
      <c r="AD116" s="187"/>
      <c r="AE116" s="186"/>
      <c r="AF116" s="193"/>
    </row>
    <row r="117" spans="1:32" s="3" customFormat="1" ht="30" customHeight="1" x14ac:dyDescent="0.35">
      <c r="A117" s="137">
        <v>107</v>
      </c>
      <c r="B117" s="62"/>
      <c r="C117" s="179"/>
      <c r="D117" s="21"/>
      <c r="E117" s="8"/>
      <c r="F117" s="179"/>
      <c r="G117" s="179"/>
      <c r="H117" s="8"/>
      <c r="I117" s="137"/>
      <c r="J117" s="14"/>
      <c r="K117" s="11"/>
      <c r="L117" s="141"/>
      <c r="M117" s="141"/>
      <c r="N117" s="141"/>
      <c r="O117" s="141"/>
      <c r="P117" s="11"/>
      <c r="Q117" s="11"/>
      <c r="R117" s="180"/>
      <c r="S117" s="158"/>
      <c r="T117" s="137"/>
      <c r="U117" s="189"/>
      <c r="V117" s="192"/>
      <c r="W117" s="181"/>
      <c r="X117" s="182"/>
      <c r="Y117" s="183"/>
      <c r="Z117" s="184"/>
      <c r="AA117" s="185"/>
      <c r="AB117" s="185"/>
      <c r="AC117" s="185"/>
      <c r="AD117" s="187"/>
      <c r="AE117" s="186"/>
      <c r="AF117" s="193"/>
    </row>
    <row r="118" spans="1:32" s="3" customFormat="1" ht="30" customHeight="1" x14ac:dyDescent="0.35">
      <c r="A118" s="137">
        <v>108</v>
      </c>
      <c r="B118" s="62"/>
      <c r="C118" s="179"/>
      <c r="D118" s="21"/>
      <c r="E118" s="8"/>
      <c r="F118" s="179"/>
      <c r="G118" s="179"/>
      <c r="H118" s="8"/>
      <c r="I118" s="137"/>
      <c r="J118" s="14"/>
      <c r="K118" s="11"/>
      <c r="L118" s="141"/>
      <c r="M118" s="141"/>
      <c r="N118" s="141"/>
      <c r="O118" s="141"/>
      <c r="P118" s="11"/>
      <c r="Q118" s="11"/>
      <c r="R118" s="180"/>
      <c r="S118" s="158"/>
      <c r="T118" s="137"/>
      <c r="U118" s="189"/>
      <c r="V118" s="192"/>
      <c r="W118" s="181"/>
      <c r="X118" s="182"/>
      <c r="Y118" s="183"/>
      <c r="Z118" s="184"/>
      <c r="AA118" s="185"/>
      <c r="AB118" s="185"/>
      <c r="AC118" s="185"/>
      <c r="AD118" s="187"/>
      <c r="AE118" s="186"/>
      <c r="AF118" s="193"/>
    </row>
    <row r="119" spans="1:32" s="3" customFormat="1" ht="30" customHeight="1" x14ac:dyDescent="0.35">
      <c r="A119" s="137">
        <v>109</v>
      </c>
      <c r="B119" s="62"/>
      <c r="C119" s="179"/>
      <c r="D119" s="21"/>
      <c r="E119" s="8"/>
      <c r="F119" s="179"/>
      <c r="G119" s="179"/>
      <c r="H119" s="8"/>
      <c r="I119" s="137"/>
      <c r="J119" s="14"/>
      <c r="K119" s="11"/>
      <c r="L119" s="141"/>
      <c r="M119" s="141"/>
      <c r="N119" s="141"/>
      <c r="O119" s="141"/>
      <c r="P119" s="11"/>
      <c r="Q119" s="11"/>
      <c r="R119" s="180"/>
      <c r="S119" s="158"/>
      <c r="T119" s="137"/>
      <c r="U119" s="189"/>
      <c r="V119" s="192"/>
      <c r="W119" s="181"/>
      <c r="X119" s="182"/>
      <c r="Y119" s="183"/>
      <c r="Z119" s="184"/>
      <c r="AA119" s="185"/>
      <c r="AB119" s="185"/>
      <c r="AC119" s="185"/>
      <c r="AD119" s="187"/>
      <c r="AE119" s="186"/>
      <c r="AF119" s="193"/>
    </row>
    <row r="120" spans="1:32" s="3" customFormat="1" ht="30" customHeight="1" x14ac:dyDescent="0.35">
      <c r="A120" s="137">
        <v>110</v>
      </c>
      <c r="B120" s="62"/>
      <c r="C120" s="179"/>
      <c r="D120" s="21"/>
      <c r="E120" s="8"/>
      <c r="F120" s="179"/>
      <c r="G120" s="179"/>
      <c r="H120" s="8"/>
      <c r="I120" s="137"/>
      <c r="J120" s="14"/>
      <c r="K120" s="11"/>
      <c r="L120" s="141"/>
      <c r="M120" s="141"/>
      <c r="N120" s="141"/>
      <c r="O120" s="141"/>
      <c r="P120" s="11"/>
      <c r="Q120" s="11"/>
      <c r="R120" s="180"/>
      <c r="S120" s="158"/>
      <c r="T120" s="137"/>
      <c r="U120" s="189"/>
      <c r="V120" s="192"/>
      <c r="W120" s="181"/>
      <c r="X120" s="182"/>
      <c r="Y120" s="183"/>
      <c r="Z120" s="184"/>
      <c r="AA120" s="185"/>
      <c r="AB120" s="185"/>
      <c r="AC120" s="185"/>
      <c r="AD120" s="187"/>
      <c r="AE120" s="186"/>
      <c r="AF120" s="193"/>
    </row>
    <row r="121" spans="1:32" s="3" customFormat="1" ht="30" customHeight="1" x14ac:dyDescent="0.35">
      <c r="A121" s="137">
        <v>111</v>
      </c>
      <c r="B121" s="62"/>
      <c r="C121" s="179"/>
      <c r="D121" s="21"/>
      <c r="E121" s="8"/>
      <c r="F121" s="179"/>
      <c r="G121" s="179"/>
      <c r="H121" s="8"/>
      <c r="I121" s="137"/>
      <c r="J121" s="14"/>
      <c r="K121" s="11"/>
      <c r="L121" s="141"/>
      <c r="M121" s="141"/>
      <c r="N121" s="141"/>
      <c r="O121" s="141"/>
      <c r="P121" s="11"/>
      <c r="Q121" s="11"/>
      <c r="R121" s="180"/>
      <c r="S121" s="158"/>
      <c r="T121" s="137"/>
      <c r="U121" s="189"/>
      <c r="V121" s="192"/>
      <c r="W121" s="181"/>
      <c r="X121" s="182"/>
      <c r="Y121" s="183"/>
      <c r="Z121" s="184"/>
      <c r="AA121" s="185"/>
      <c r="AB121" s="185"/>
      <c r="AC121" s="185"/>
      <c r="AD121" s="187"/>
      <c r="AE121" s="186"/>
      <c r="AF121" s="193"/>
    </row>
    <row r="122" spans="1:32" ht="30" customHeight="1" x14ac:dyDescent="0.35">
      <c r="A122" s="137">
        <v>112</v>
      </c>
      <c r="B122" s="62"/>
      <c r="C122" s="179"/>
      <c r="D122" s="21"/>
      <c r="E122" s="8"/>
      <c r="F122" s="179"/>
      <c r="G122" s="179"/>
      <c r="H122" s="8"/>
      <c r="I122" s="137"/>
      <c r="J122" s="14"/>
      <c r="K122" s="11"/>
      <c r="L122" s="141"/>
      <c r="M122" s="141"/>
      <c r="N122" s="141"/>
      <c r="O122" s="141"/>
      <c r="P122" s="11"/>
      <c r="Q122" s="11"/>
      <c r="R122" s="180"/>
      <c r="S122" s="158"/>
      <c r="T122" s="137"/>
      <c r="U122" s="189"/>
      <c r="V122" s="192"/>
      <c r="W122" s="181"/>
      <c r="X122" s="182"/>
      <c r="Y122" s="183"/>
      <c r="Z122" s="184"/>
      <c r="AA122" s="185"/>
      <c r="AB122" s="185"/>
      <c r="AC122" s="185"/>
      <c r="AD122" s="187"/>
      <c r="AE122" s="186"/>
      <c r="AF122" s="193"/>
    </row>
    <row r="123" spans="1:32" s="3" customFormat="1" ht="30" customHeight="1" x14ac:dyDescent="0.35">
      <c r="A123" s="137">
        <v>113</v>
      </c>
      <c r="B123" s="62"/>
      <c r="C123" s="179"/>
      <c r="D123" s="21"/>
      <c r="E123" s="8"/>
      <c r="F123" s="179"/>
      <c r="G123" s="179"/>
      <c r="H123" s="8"/>
      <c r="I123" s="137"/>
      <c r="J123" s="14"/>
      <c r="K123" s="11"/>
      <c r="L123" s="141"/>
      <c r="M123" s="141"/>
      <c r="N123" s="141"/>
      <c r="O123" s="141"/>
      <c r="P123" s="11"/>
      <c r="Q123" s="11"/>
      <c r="R123" s="180"/>
      <c r="S123" s="158"/>
      <c r="T123" s="137"/>
      <c r="U123" s="189"/>
      <c r="V123" s="192"/>
      <c r="W123" s="181"/>
      <c r="X123" s="182"/>
      <c r="Y123" s="183"/>
      <c r="Z123" s="184"/>
      <c r="AA123" s="185"/>
      <c r="AB123" s="185"/>
      <c r="AC123" s="185"/>
      <c r="AD123" s="187"/>
      <c r="AE123" s="186"/>
      <c r="AF123" s="193"/>
    </row>
    <row r="124" spans="1:32" s="3" customFormat="1" ht="30" customHeight="1" x14ac:dyDescent="0.35">
      <c r="A124" s="137">
        <v>114</v>
      </c>
      <c r="B124" s="62"/>
      <c r="C124" s="179"/>
      <c r="D124" s="21"/>
      <c r="E124" s="8"/>
      <c r="F124" s="179"/>
      <c r="G124" s="179"/>
      <c r="H124" s="8"/>
      <c r="I124" s="137"/>
      <c r="J124" s="14"/>
      <c r="K124" s="11"/>
      <c r="L124" s="141"/>
      <c r="M124" s="141"/>
      <c r="N124" s="141"/>
      <c r="O124" s="141"/>
      <c r="P124" s="11"/>
      <c r="Q124" s="11"/>
      <c r="R124" s="180"/>
      <c r="S124" s="158"/>
      <c r="T124" s="137"/>
      <c r="U124" s="189"/>
      <c r="V124" s="192"/>
      <c r="W124" s="181"/>
      <c r="X124" s="182"/>
      <c r="Y124" s="183"/>
      <c r="Z124" s="184"/>
      <c r="AA124" s="185"/>
      <c r="AB124" s="185"/>
      <c r="AC124" s="185"/>
      <c r="AD124" s="187"/>
      <c r="AE124" s="186"/>
      <c r="AF124" s="193"/>
    </row>
    <row r="125" spans="1:32" s="3" customFormat="1" ht="30" customHeight="1" x14ac:dyDescent="0.35">
      <c r="A125" s="137">
        <v>115</v>
      </c>
      <c r="B125" s="62"/>
      <c r="C125" s="179"/>
      <c r="D125" s="21"/>
      <c r="E125" s="8"/>
      <c r="F125" s="179"/>
      <c r="G125" s="179"/>
      <c r="H125" s="8"/>
      <c r="I125" s="137"/>
      <c r="J125" s="14"/>
      <c r="K125" s="11"/>
      <c r="L125" s="141"/>
      <c r="M125" s="141"/>
      <c r="N125" s="141"/>
      <c r="O125" s="141"/>
      <c r="P125" s="11"/>
      <c r="Q125" s="11"/>
      <c r="R125" s="180"/>
      <c r="S125" s="158"/>
      <c r="T125" s="137"/>
      <c r="U125" s="189"/>
      <c r="V125" s="192"/>
      <c r="W125" s="181"/>
      <c r="X125" s="182"/>
      <c r="Y125" s="183"/>
      <c r="Z125" s="184"/>
      <c r="AA125" s="185"/>
      <c r="AB125" s="185"/>
      <c r="AC125" s="185"/>
      <c r="AD125" s="187"/>
      <c r="AE125" s="186"/>
      <c r="AF125" s="193"/>
    </row>
    <row r="126" spans="1:32" s="3" customFormat="1" ht="30" customHeight="1" x14ac:dyDescent="0.35">
      <c r="A126" s="137">
        <v>116</v>
      </c>
      <c r="B126" s="62"/>
      <c r="C126" s="179"/>
      <c r="D126" s="21"/>
      <c r="E126" s="8"/>
      <c r="F126" s="179"/>
      <c r="G126" s="179"/>
      <c r="H126" s="8"/>
      <c r="I126" s="137"/>
      <c r="J126" s="14"/>
      <c r="K126" s="11"/>
      <c r="L126" s="141"/>
      <c r="M126" s="141"/>
      <c r="N126" s="141"/>
      <c r="O126" s="141"/>
      <c r="P126" s="11"/>
      <c r="Q126" s="11"/>
      <c r="R126" s="180"/>
      <c r="S126" s="158"/>
      <c r="T126" s="137"/>
      <c r="U126" s="189"/>
      <c r="V126" s="192"/>
      <c r="W126" s="181"/>
      <c r="X126" s="182"/>
      <c r="Y126" s="183"/>
      <c r="Z126" s="184"/>
      <c r="AA126" s="185"/>
      <c r="AB126" s="185"/>
      <c r="AC126" s="185"/>
      <c r="AD126" s="187"/>
      <c r="AE126" s="186"/>
      <c r="AF126" s="193"/>
    </row>
    <row r="127" spans="1:32" s="3" customFormat="1" ht="30" customHeight="1" x14ac:dyDescent="0.35">
      <c r="A127" s="137">
        <v>117</v>
      </c>
      <c r="B127" s="62"/>
      <c r="C127" s="179"/>
      <c r="D127" s="21"/>
      <c r="E127" s="8"/>
      <c r="F127" s="179"/>
      <c r="G127" s="179"/>
      <c r="H127" s="8"/>
      <c r="I127" s="137"/>
      <c r="J127" s="14"/>
      <c r="K127" s="11"/>
      <c r="L127" s="141"/>
      <c r="M127" s="141"/>
      <c r="N127" s="141"/>
      <c r="O127" s="141"/>
      <c r="P127" s="11"/>
      <c r="Q127" s="11"/>
      <c r="R127" s="180"/>
      <c r="S127" s="158"/>
      <c r="T127" s="137"/>
      <c r="U127" s="189"/>
      <c r="V127" s="192"/>
      <c r="W127" s="181"/>
      <c r="X127" s="182"/>
      <c r="Y127" s="183"/>
      <c r="Z127" s="184"/>
      <c r="AA127" s="185"/>
      <c r="AB127" s="185"/>
      <c r="AC127" s="185"/>
      <c r="AD127" s="187"/>
      <c r="AE127" s="186"/>
      <c r="AF127" s="193"/>
    </row>
    <row r="128" spans="1:32" s="3" customFormat="1" ht="30" customHeight="1" x14ac:dyDescent="0.35">
      <c r="A128" s="137">
        <v>118</v>
      </c>
      <c r="B128" s="62"/>
      <c r="C128" s="179"/>
      <c r="D128" s="21"/>
      <c r="E128" s="8"/>
      <c r="F128" s="179"/>
      <c r="G128" s="179"/>
      <c r="H128" s="8"/>
      <c r="I128" s="137"/>
      <c r="J128" s="14"/>
      <c r="K128" s="11"/>
      <c r="L128" s="141"/>
      <c r="M128" s="141"/>
      <c r="N128" s="141"/>
      <c r="O128" s="141"/>
      <c r="P128" s="11"/>
      <c r="Q128" s="11"/>
      <c r="R128" s="180"/>
      <c r="S128" s="158"/>
      <c r="T128" s="137"/>
      <c r="U128" s="189"/>
      <c r="V128" s="192"/>
      <c r="W128" s="181"/>
      <c r="X128" s="182"/>
      <c r="Y128" s="183"/>
      <c r="Z128" s="184"/>
      <c r="AA128" s="185"/>
      <c r="AB128" s="185"/>
      <c r="AC128" s="185"/>
      <c r="AD128" s="187"/>
      <c r="AE128" s="186"/>
      <c r="AF128" s="193"/>
    </row>
    <row r="129" spans="1:32" s="3" customFormat="1" ht="30" customHeight="1" x14ac:dyDescent="0.35">
      <c r="A129" s="137">
        <v>119</v>
      </c>
      <c r="B129" s="62"/>
      <c r="C129" s="179"/>
      <c r="D129" s="21"/>
      <c r="E129" s="8"/>
      <c r="F129" s="179"/>
      <c r="G129" s="179"/>
      <c r="H129" s="8"/>
      <c r="I129" s="137"/>
      <c r="J129" s="14"/>
      <c r="K129" s="11"/>
      <c r="L129" s="141"/>
      <c r="M129" s="141"/>
      <c r="N129" s="141"/>
      <c r="O129" s="141"/>
      <c r="P129" s="11"/>
      <c r="Q129" s="11"/>
      <c r="R129" s="180"/>
      <c r="S129" s="158"/>
      <c r="T129" s="137"/>
      <c r="U129" s="189"/>
      <c r="V129" s="192"/>
      <c r="W129" s="181"/>
      <c r="X129" s="182"/>
      <c r="Y129" s="183"/>
      <c r="Z129" s="184"/>
      <c r="AA129" s="185"/>
      <c r="AB129" s="185"/>
      <c r="AC129" s="185"/>
      <c r="AD129" s="187"/>
      <c r="AE129" s="186"/>
      <c r="AF129" s="193"/>
    </row>
    <row r="130" spans="1:32" s="3" customFormat="1" ht="30" customHeight="1" x14ac:dyDescent="0.35">
      <c r="A130" s="137">
        <v>120</v>
      </c>
      <c r="B130" s="62"/>
      <c r="C130" s="179"/>
      <c r="D130" s="21"/>
      <c r="E130" s="8"/>
      <c r="F130" s="179"/>
      <c r="G130" s="179"/>
      <c r="H130" s="8"/>
      <c r="I130" s="137"/>
      <c r="J130" s="14"/>
      <c r="K130" s="11"/>
      <c r="L130" s="141"/>
      <c r="M130" s="141"/>
      <c r="N130" s="141"/>
      <c r="O130" s="141"/>
      <c r="P130" s="11"/>
      <c r="Q130" s="11"/>
      <c r="R130" s="180"/>
      <c r="S130" s="158"/>
      <c r="T130" s="137"/>
      <c r="U130" s="189"/>
      <c r="V130" s="192"/>
      <c r="W130" s="181"/>
      <c r="X130" s="182"/>
      <c r="Y130" s="183"/>
      <c r="Z130" s="184"/>
      <c r="AA130" s="185"/>
      <c r="AB130" s="185"/>
      <c r="AC130" s="185"/>
      <c r="AD130" s="187"/>
      <c r="AE130" s="186"/>
      <c r="AF130" s="193"/>
    </row>
    <row r="131" spans="1:32" ht="30" customHeight="1" x14ac:dyDescent="0.35">
      <c r="A131" s="137">
        <v>121</v>
      </c>
      <c r="B131" s="62"/>
      <c r="C131" s="179"/>
      <c r="D131" s="21"/>
      <c r="E131" s="8"/>
      <c r="F131" s="179"/>
      <c r="G131" s="179"/>
      <c r="H131" s="8"/>
      <c r="I131" s="137"/>
      <c r="J131" s="14"/>
      <c r="K131" s="11"/>
      <c r="L131" s="141"/>
      <c r="M131" s="141"/>
      <c r="N131" s="141"/>
      <c r="O131" s="141"/>
      <c r="P131" s="11"/>
      <c r="Q131" s="11"/>
      <c r="R131" s="180"/>
      <c r="S131" s="158"/>
      <c r="T131" s="137"/>
      <c r="U131" s="189"/>
      <c r="V131" s="192"/>
      <c r="W131" s="181"/>
      <c r="X131" s="182"/>
      <c r="Y131" s="183"/>
      <c r="Z131" s="184"/>
      <c r="AA131" s="185"/>
      <c r="AB131" s="185"/>
      <c r="AC131" s="185"/>
      <c r="AD131" s="187"/>
      <c r="AE131" s="186"/>
      <c r="AF131" s="193"/>
    </row>
    <row r="132" spans="1:32" s="3" customFormat="1" ht="30" customHeight="1" x14ac:dyDescent="0.35">
      <c r="A132" s="137">
        <v>122</v>
      </c>
      <c r="B132" s="62"/>
      <c r="C132" s="179"/>
      <c r="D132" s="21"/>
      <c r="E132" s="8"/>
      <c r="F132" s="179"/>
      <c r="G132" s="179"/>
      <c r="H132" s="8"/>
      <c r="I132" s="137"/>
      <c r="J132" s="14"/>
      <c r="K132" s="11"/>
      <c r="L132" s="141"/>
      <c r="M132" s="141"/>
      <c r="N132" s="141"/>
      <c r="O132" s="141"/>
      <c r="P132" s="11"/>
      <c r="Q132" s="11"/>
      <c r="R132" s="180"/>
      <c r="S132" s="158"/>
      <c r="T132" s="137"/>
      <c r="U132" s="189"/>
      <c r="V132" s="192"/>
      <c r="W132" s="181"/>
      <c r="X132" s="182"/>
      <c r="Y132" s="183"/>
      <c r="Z132" s="184"/>
      <c r="AA132" s="185"/>
      <c r="AB132" s="185"/>
      <c r="AC132" s="185"/>
      <c r="AD132" s="187"/>
      <c r="AE132" s="186"/>
      <c r="AF132" s="193"/>
    </row>
    <row r="133" spans="1:32" s="3" customFormat="1" ht="30" customHeight="1" x14ac:dyDescent="0.35">
      <c r="A133" s="137">
        <v>123</v>
      </c>
      <c r="B133" s="62"/>
      <c r="C133" s="179"/>
      <c r="D133" s="21"/>
      <c r="E133" s="8"/>
      <c r="F133" s="179"/>
      <c r="G133" s="179"/>
      <c r="H133" s="8"/>
      <c r="I133" s="137"/>
      <c r="J133" s="14"/>
      <c r="K133" s="11"/>
      <c r="L133" s="141"/>
      <c r="M133" s="141"/>
      <c r="N133" s="141"/>
      <c r="O133" s="141"/>
      <c r="P133" s="11"/>
      <c r="Q133" s="11"/>
      <c r="R133" s="180"/>
      <c r="S133" s="158"/>
      <c r="T133" s="137"/>
      <c r="U133" s="189"/>
      <c r="V133" s="192"/>
      <c r="W133" s="181"/>
      <c r="X133" s="182"/>
      <c r="Y133" s="183"/>
      <c r="Z133" s="184"/>
      <c r="AA133" s="185"/>
      <c r="AB133" s="185"/>
      <c r="AC133" s="185"/>
      <c r="AD133" s="187"/>
      <c r="AE133" s="186"/>
      <c r="AF133" s="193"/>
    </row>
    <row r="134" spans="1:32" s="3" customFormat="1" ht="30" customHeight="1" x14ac:dyDescent="0.35">
      <c r="A134" s="137">
        <v>124</v>
      </c>
      <c r="B134" s="62"/>
      <c r="C134" s="179"/>
      <c r="D134" s="21"/>
      <c r="E134" s="8"/>
      <c r="F134" s="179"/>
      <c r="G134" s="179"/>
      <c r="H134" s="8"/>
      <c r="I134" s="137"/>
      <c r="J134" s="14"/>
      <c r="K134" s="11"/>
      <c r="L134" s="141"/>
      <c r="M134" s="141"/>
      <c r="N134" s="141"/>
      <c r="O134" s="141"/>
      <c r="P134" s="11"/>
      <c r="Q134" s="11"/>
      <c r="R134" s="180"/>
      <c r="S134" s="158"/>
      <c r="T134" s="137"/>
      <c r="U134" s="189"/>
      <c r="V134" s="192"/>
      <c r="W134" s="181"/>
      <c r="X134" s="182"/>
      <c r="Y134" s="183"/>
      <c r="Z134" s="184"/>
      <c r="AA134" s="185"/>
      <c r="AB134" s="185"/>
      <c r="AC134" s="185"/>
      <c r="AD134" s="187"/>
      <c r="AE134" s="186"/>
      <c r="AF134" s="193"/>
    </row>
    <row r="135" spans="1:32" s="3" customFormat="1" ht="30" customHeight="1" x14ac:dyDescent="0.35">
      <c r="A135" s="137">
        <v>125</v>
      </c>
      <c r="B135" s="62"/>
      <c r="C135" s="179"/>
      <c r="D135" s="21"/>
      <c r="E135" s="8"/>
      <c r="F135" s="179"/>
      <c r="G135" s="179"/>
      <c r="H135" s="8"/>
      <c r="I135" s="137"/>
      <c r="J135" s="14"/>
      <c r="K135" s="11"/>
      <c r="L135" s="141"/>
      <c r="M135" s="141"/>
      <c r="N135" s="141"/>
      <c r="O135" s="141"/>
      <c r="P135" s="11"/>
      <c r="Q135" s="11"/>
      <c r="R135" s="180"/>
      <c r="S135" s="158"/>
      <c r="T135" s="137"/>
      <c r="U135" s="189"/>
      <c r="V135" s="192"/>
      <c r="W135" s="181"/>
      <c r="X135" s="182"/>
      <c r="Y135" s="183"/>
      <c r="Z135" s="184"/>
      <c r="AA135" s="185"/>
      <c r="AB135" s="185"/>
      <c r="AC135" s="185"/>
      <c r="AD135" s="187"/>
      <c r="AE135" s="186"/>
      <c r="AF135" s="193"/>
    </row>
    <row r="136" spans="1:32" s="3" customFormat="1" ht="30" customHeight="1" x14ac:dyDescent="0.35">
      <c r="A136" s="137">
        <v>126</v>
      </c>
      <c r="B136" s="62"/>
      <c r="C136" s="179"/>
      <c r="D136" s="21"/>
      <c r="E136" s="8"/>
      <c r="F136" s="179"/>
      <c r="G136" s="179"/>
      <c r="H136" s="8"/>
      <c r="I136" s="137"/>
      <c r="J136" s="14"/>
      <c r="K136" s="11"/>
      <c r="L136" s="141"/>
      <c r="M136" s="141"/>
      <c r="N136" s="141"/>
      <c r="O136" s="141"/>
      <c r="P136" s="11"/>
      <c r="Q136" s="11"/>
      <c r="R136" s="180"/>
      <c r="S136" s="158"/>
      <c r="T136" s="137"/>
      <c r="U136" s="189"/>
      <c r="V136" s="192"/>
      <c r="W136" s="181"/>
      <c r="X136" s="182"/>
      <c r="Y136" s="183"/>
      <c r="Z136" s="184"/>
      <c r="AA136" s="185"/>
      <c r="AB136" s="185"/>
      <c r="AC136" s="185"/>
      <c r="AD136" s="187"/>
      <c r="AE136" s="186"/>
      <c r="AF136" s="193"/>
    </row>
    <row r="137" spans="1:32" s="3" customFormat="1" ht="30" customHeight="1" x14ac:dyDescent="0.35">
      <c r="A137" s="137">
        <v>127</v>
      </c>
      <c r="B137" s="62"/>
      <c r="C137" s="179"/>
      <c r="D137" s="21"/>
      <c r="E137" s="8"/>
      <c r="F137" s="179"/>
      <c r="G137" s="179"/>
      <c r="H137" s="8"/>
      <c r="I137" s="137"/>
      <c r="J137" s="14"/>
      <c r="K137" s="11"/>
      <c r="L137" s="141"/>
      <c r="M137" s="141"/>
      <c r="N137" s="141"/>
      <c r="O137" s="141"/>
      <c r="P137" s="11"/>
      <c r="Q137" s="11"/>
      <c r="R137" s="180"/>
      <c r="S137" s="158"/>
      <c r="T137" s="137"/>
      <c r="U137" s="189"/>
      <c r="V137" s="192"/>
      <c r="W137" s="181"/>
      <c r="X137" s="182"/>
      <c r="Y137" s="183"/>
      <c r="Z137" s="184"/>
      <c r="AA137" s="185"/>
      <c r="AB137" s="185"/>
      <c r="AC137" s="185"/>
      <c r="AD137" s="187"/>
      <c r="AE137" s="186"/>
      <c r="AF137" s="193"/>
    </row>
    <row r="138" spans="1:32" s="3" customFormat="1" ht="30" customHeight="1" x14ac:dyDescent="0.35">
      <c r="A138" s="137">
        <v>128</v>
      </c>
      <c r="B138" s="62"/>
      <c r="C138" s="179"/>
      <c r="D138" s="21"/>
      <c r="E138" s="8"/>
      <c r="F138" s="179"/>
      <c r="G138" s="179"/>
      <c r="H138" s="8"/>
      <c r="I138" s="137"/>
      <c r="J138" s="14"/>
      <c r="K138" s="11"/>
      <c r="L138" s="141"/>
      <c r="M138" s="141"/>
      <c r="N138" s="141"/>
      <c r="O138" s="141"/>
      <c r="P138" s="11"/>
      <c r="Q138" s="11"/>
      <c r="R138" s="180"/>
      <c r="S138" s="158"/>
      <c r="T138" s="137"/>
      <c r="U138" s="189"/>
      <c r="V138" s="192"/>
      <c r="W138" s="181"/>
      <c r="X138" s="182"/>
      <c r="Y138" s="183"/>
      <c r="Z138" s="184"/>
      <c r="AA138" s="185"/>
      <c r="AB138" s="185"/>
      <c r="AC138" s="185"/>
      <c r="AD138" s="187"/>
      <c r="AE138" s="186"/>
      <c r="AF138" s="193"/>
    </row>
    <row r="139" spans="1:32" s="3" customFormat="1" ht="30" customHeight="1" x14ac:dyDescent="0.35">
      <c r="A139" s="137">
        <v>129</v>
      </c>
      <c r="B139" s="62"/>
      <c r="C139" s="179"/>
      <c r="D139" s="21"/>
      <c r="E139" s="8"/>
      <c r="F139" s="179"/>
      <c r="G139" s="179"/>
      <c r="H139" s="8"/>
      <c r="I139" s="137"/>
      <c r="J139" s="14"/>
      <c r="K139" s="11"/>
      <c r="L139" s="141"/>
      <c r="M139" s="141"/>
      <c r="N139" s="141"/>
      <c r="O139" s="141"/>
      <c r="P139" s="11"/>
      <c r="Q139" s="11"/>
      <c r="R139" s="180"/>
      <c r="S139" s="158"/>
      <c r="T139" s="137"/>
      <c r="U139" s="189"/>
      <c r="V139" s="192"/>
      <c r="W139" s="181"/>
      <c r="X139" s="182"/>
      <c r="Y139" s="183"/>
      <c r="Z139" s="184"/>
      <c r="AA139" s="185"/>
      <c r="AB139" s="185"/>
      <c r="AC139" s="185"/>
      <c r="AD139" s="187"/>
      <c r="AE139" s="186"/>
      <c r="AF139" s="193"/>
    </row>
    <row r="140" spans="1:32" s="3" customFormat="1" ht="30" customHeight="1" x14ac:dyDescent="0.35">
      <c r="A140" s="137">
        <v>130</v>
      </c>
      <c r="B140" s="62"/>
      <c r="C140" s="179"/>
      <c r="D140" s="21"/>
      <c r="E140" s="8"/>
      <c r="F140" s="179"/>
      <c r="G140" s="179"/>
      <c r="H140" s="8"/>
      <c r="I140" s="137"/>
      <c r="J140" s="14"/>
      <c r="K140" s="11"/>
      <c r="L140" s="141"/>
      <c r="M140" s="141"/>
      <c r="N140" s="141"/>
      <c r="O140" s="141"/>
      <c r="P140" s="11"/>
      <c r="Q140" s="11"/>
      <c r="R140" s="180"/>
      <c r="S140" s="158"/>
      <c r="T140" s="137"/>
      <c r="U140" s="189"/>
      <c r="V140" s="192"/>
      <c r="W140" s="181"/>
      <c r="X140" s="182"/>
      <c r="Y140" s="183"/>
      <c r="Z140" s="184"/>
      <c r="AA140" s="185"/>
      <c r="AB140" s="185"/>
      <c r="AC140" s="185"/>
      <c r="AD140" s="187"/>
      <c r="AE140" s="186"/>
      <c r="AF140" s="193"/>
    </row>
    <row r="141" spans="1:32" s="3" customFormat="1" ht="30" customHeight="1" x14ac:dyDescent="0.35">
      <c r="A141" s="137">
        <v>131</v>
      </c>
      <c r="B141" s="62"/>
      <c r="C141" s="179"/>
      <c r="D141" s="21"/>
      <c r="E141" s="8"/>
      <c r="F141" s="179"/>
      <c r="G141" s="179"/>
      <c r="H141" s="8"/>
      <c r="I141" s="137"/>
      <c r="J141" s="14"/>
      <c r="K141" s="11"/>
      <c r="L141" s="141"/>
      <c r="M141" s="141"/>
      <c r="N141" s="141"/>
      <c r="O141" s="141"/>
      <c r="P141" s="11"/>
      <c r="Q141" s="11"/>
      <c r="R141" s="180"/>
      <c r="S141" s="158"/>
      <c r="T141" s="137"/>
      <c r="U141" s="189"/>
      <c r="V141" s="192"/>
      <c r="W141" s="181"/>
      <c r="X141" s="182"/>
      <c r="Y141" s="183"/>
      <c r="Z141" s="184"/>
      <c r="AA141" s="185"/>
      <c r="AB141" s="185"/>
      <c r="AC141" s="185"/>
      <c r="AD141" s="187"/>
      <c r="AE141" s="186"/>
      <c r="AF141" s="193"/>
    </row>
    <row r="142" spans="1:32" s="3" customFormat="1" ht="30" customHeight="1" x14ac:dyDescent="0.35">
      <c r="A142" s="137">
        <v>132</v>
      </c>
      <c r="B142" s="62"/>
      <c r="C142" s="179"/>
      <c r="D142" s="21"/>
      <c r="E142" s="8"/>
      <c r="F142" s="179"/>
      <c r="G142" s="179"/>
      <c r="H142" s="8"/>
      <c r="I142" s="137"/>
      <c r="J142" s="14"/>
      <c r="K142" s="11"/>
      <c r="L142" s="141"/>
      <c r="M142" s="141"/>
      <c r="N142" s="141"/>
      <c r="O142" s="141"/>
      <c r="P142" s="11"/>
      <c r="Q142" s="11"/>
      <c r="R142" s="180"/>
      <c r="S142" s="158"/>
      <c r="T142" s="137"/>
      <c r="U142" s="189"/>
      <c r="V142" s="192"/>
      <c r="W142" s="181"/>
      <c r="X142" s="182"/>
      <c r="Y142" s="183"/>
      <c r="Z142" s="184"/>
      <c r="AA142" s="185"/>
      <c r="AB142" s="185"/>
      <c r="AC142" s="185"/>
      <c r="AD142" s="187"/>
      <c r="AE142" s="186"/>
      <c r="AF142" s="193"/>
    </row>
    <row r="143" spans="1:32" s="3" customFormat="1" ht="30" customHeight="1" x14ac:dyDescent="0.35">
      <c r="A143" s="137">
        <v>133</v>
      </c>
      <c r="B143" s="62"/>
      <c r="C143" s="179"/>
      <c r="D143" s="21"/>
      <c r="E143" s="8"/>
      <c r="F143" s="179"/>
      <c r="G143" s="179"/>
      <c r="H143" s="8"/>
      <c r="I143" s="137"/>
      <c r="J143" s="14"/>
      <c r="K143" s="11"/>
      <c r="L143" s="141"/>
      <c r="M143" s="141"/>
      <c r="N143" s="141"/>
      <c r="O143" s="141"/>
      <c r="P143" s="11"/>
      <c r="Q143" s="11"/>
      <c r="R143" s="180"/>
      <c r="S143" s="158"/>
      <c r="T143" s="137"/>
      <c r="U143" s="189"/>
      <c r="V143" s="192"/>
      <c r="W143" s="181"/>
      <c r="X143" s="182"/>
      <c r="Y143" s="183"/>
      <c r="Z143" s="184"/>
      <c r="AA143" s="185"/>
      <c r="AB143" s="185"/>
      <c r="AC143" s="185"/>
      <c r="AD143" s="187"/>
      <c r="AE143" s="186"/>
      <c r="AF143" s="193"/>
    </row>
    <row r="144" spans="1:32" s="3" customFormat="1" ht="30" customHeight="1" x14ac:dyDescent="0.35">
      <c r="A144" s="137">
        <v>134</v>
      </c>
      <c r="B144" s="62"/>
      <c r="C144" s="179"/>
      <c r="D144" s="21"/>
      <c r="E144" s="8"/>
      <c r="F144" s="179"/>
      <c r="G144" s="179"/>
      <c r="H144" s="8"/>
      <c r="I144" s="137"/>
      <c r="J144" s="14"/>
      <c r="K144" s="11"/>
      <c r="L144" s="141"/>
      <c r="M144" s="141"/>
      <c r="N144" s="141"/>
      <c r="O144" s="141"/>
      <c r="P144" s="11"/>
      <c r="Q144" s="11"/>
      <c r="R144" s="180"/>
      <c r="S144" s="158"/>
      <c r="T144" s="137"/>
      <c r="U144" s="189"/>
      <c r="V144" s="192"/>
      <c r="W144" s="181"/>
      <c r="X144" s="182"/>
      <c r="Y144" s="183"/>
      <c r="Z144" s="184"/>
      <c r="AA144" s="185"/>
      <c r="AB144" s="185"/>
      <c r="AC144" s="185"/>
      <c r="AD144" s="187"/>
      <c r="AE144" s="186"/>
      <c r="AF144" s="193"/>
    </row>
    <row r="145" spans="1:32" s="3" customFormat="1" ht="30" customHeight="1" x14ac:dyDescent="0.35">
      <c r="A145" s="137">
        <v>135</v>
      </c>
      <c r="B145" s="62"/>
      <c r="C145" s="179"/>
      <c r="D145" s="21"/>
      <c r="E145" s="8"/>
      <c r="F145" s="179"/>
      <c r="G145" s="179"/>
      <c r="H145" s="8"/>
      <c r="I145" s="137"/>
      <c r="J145" s="14"/>
      <c r="K145" s="11"/>
      <c r="L145" s="141"/>
      <c r="M145" s="141"/>
      <c r="N145" s="141"/>
      <c r="O145" s="141"/>
      <c r="P145" s="11"/>
      <c r="Q145" s="11"/>
      <c r="R145" s="180"/>
      <c r="S145" s="158"/>
      <c r="T145" s="137"/>
      <c r="U145" s="189"/>
      <c r="V145" s="192"/>
      <c r="W145" s="181"/>
      <c r="X145" s="182"/>
      <c r="Y145" s="183"/>
      <c r="Z145" s="184"/>
      <c r="AA145" s="185"/>
      <c r="AB145" s="185"/>
      <c r="AC145" s="185"/>
      <c r="AD145" s="187"/>
      <c r="AE145" s="186"/>
      <c r="AF145" s="193"/>
    </row>
    <row r="146" spans="1:32" s="3" customFormat="1" ht="30" customHeight="1" x14ac:dyDescent="0.35">
      <c r="A146" s="137">
        <v>136</v>
      </c>
      <c r="B146" s="62"/>
      <c r="C146" s="179"/>
      <c r="D146" s="21"/>
      <c r="E146" s="8"/>
      <c r="F146" s="179"/>
      <c r="G146" s="179"/>
      <c r="H146" s="8"/>
      <c r="I146" s="137"/>
      <c r="J146" s="14"/>
      <c r="K146" s="11"/>
      <c r="L146" s="141"/>
      <c r="M146" s="141"/>
      <c r="N146" s="141"/>
      <c r="O146" s="141"/>
      <c r="P146" s="11"/>
      <c r="Q146" s="11"/>
      <c r="R146" s="180"/>
      <c r="S146" s="158"/>
      <c r="T146" s="137"/>
      <c r="U146" s="189"/>
      <c r="V146" s="192"/>
      <c r="W146" s="181"/>
      <c r="X146" s="182"/>
      <c r="Y146" s="183"/>
      <c r="Z146" s="184"/>
      <c r="AA146" s="185"/>
      <c r="AB146" s="185"/>
      <c r="AC146" s="185"/>
      <c r="AD146" s="187"/>
      <c r="AE146" s="186"/>
      <c r="AF146" s="193"/>
    </row>
    <row r="147" spans="1:32" s="3" customFormat="1" ht="30" customHeight="1" x14ac:dyDescent="0.35">
      <c r="A147" s="137">
        <v>137</v>
      </c>
      <c r="B147" s="62"/>
      <c r="C147" s="179"/>
      <c r="D147" s="21"/>
      <c r="E147" s="8"/>
      <c r="F147" s="179"/>
      <c r="G147" s="179"/>
      <c r="H147" s="8"/>
      <c r="I147" s="137"/>
      <c r="J147" s="14"/>
      <c r="K147" s="11"/>
      <c r="L147" s="141"/>
      <c r="M147" s="141"/>
      <c r="N147" s="141"/>
      <c r="O147" s="141"/>
      <c r="P147" s="11"/>
      <c r="Q147" s="11"/>
      <c r="R147" s="180"/>
      <c r="S147" s="158"/>
      <c r="T147" s="137"/>
      <c r="U147" s="189"/>
      <c r="V147" s="192"/>
      <c r="W147" s="181"/>
      <c r="X147" s="182"/>
      <c r="Y147" s="183"/>
      <c r="Z147" s="184"/>
      <c r="AA147" s="185"/>
      <c r="AB147" s="185"/>
      <c r="AC147" s="185"/>
      <c r="AD147" s="187"/>
      <c r="AE147" s="186"/>
      <c r="AF147" s="193"/>
    </row>
    <row r="148" spans="1:32" s="3" customFormat="1" ht="30" customHeight="1" x14ac:dyDescent="0.35">
      <c r="A148" s="137">
        <v>138</v>
      </c>
      <c r="B148" s="62"/>
      <c r="C148" s="179"/>
      <c r="D148" s="21"/>
      <c r="E148" s="8"/>
      <c r="F148" s="179"/>
      <c r="G148" s="179"/>
      <c r="H148" s="8"/>
      <c r="I148" s="137"/>
      <c r="J148" s="14"/>
      <c r="K148" s="11"/>
      <c r="L148" s="141"/>
      <c r="M148" s="141"/>
      <c r="N148" s="141"/>
      <c r="O148" s="141"/>
      <c r="P148" s="11"/>
      <c r="Q148" s="11"/>
      <c r="R148" s="180"/>
      <c r="S148" s="158"/>
      <c r="T148" s="137"/>
      <c r="U148" s="189"/>
      <c r="V148" s="192"/>
      <c r="W148" s="181"/>
      <c r="X148" s="182"/>
      <c r="Y148" s="183"/>
      <c r="Z148" s="184"/>
      <c r="AA148" s="185"/>
      <c r="AB148" s="185"/>
      <c r="AC148" s="185"/>
      <c r="AD148" s="187"/>
      <c r="AE148" s="186"/>
      <c r="AF148" s="193"/>
    </row>
    <row r="149" spans="1:32" s="3" customFormat="1" ht="30" customHeight="1" x14ac:dyDescent="0.35">
      <c r="A149" s="137">
        <v>139</v>
      </c>
      <c r="B149" s="62"/>
      <c r="C149" s="179"/>
      <c r="D149" s="21"/>
      <c r="E149" s="8"/>
      <c r="F149" s="179"/>
      <c r="G149" s="179"/>
      <c r="H149" s="8"/>
      <c r="I149" s="137"/>
      <c r="J149" s="14"/>
      <c r="K149" s="11"/>
      <c r="L149" s="141"/>
      <c r="M149" s="141"/>
      <c r="N149" s="141"/>
      <c r="O149" s="141"/>
      <c r="P149" s="11"/>
      <c r="Q149" s="11"/>
      <c r="R149" s="180"/>
      <c r="S149" s="158"/>
      <c r="T149" s="137"/>
      <c r="U149" s="189"/>
      <c r="V149" s="192"/>
      <c r="W149" s="181"/>
      <c r="X149" s="182"/>
      <c r="Y149" s="183"/>
      <c r="Z149" s="184"/>
      <c r="AA149" s="185"/>
      <c r="AB149" s="185"/>
      <c r="AC149" s="185"/>
      <c r="AD149" s="187"/>
      <c r="AE149" s="186"/>
      <c r="AF149" s="193"/>
    </row>
    <row r="150" spans="1:32" s="3" customFormat="1" ht="30" customHeight="1" x14ac:dyDescent="0.35">
      <c r="A150" s="137">
        <v>140</v>
      </c>
      <c r="B150" s="62"/>
      <c r="C150" s="179"/>
      <c r="D150" s="21"/>
      <c r="E150" s="8"/>
      <c r="F150" s="179"/>
      <c r="G150" s="179"/>
      <c r="H150" s="8"/>
      <c r="I150" s="137"/>
      <c r="J150" s="14"/>
      <c r="K150" s="11"/>
      <c r="L150" s="141"/>
      <c r="M150" s="141"/>
      <c r="N150" s="141"/>
      <c r="O150" s="141"/>
      <c r="P150" s="11"/>
      <c r="Q150" s="11"/>
      <c r="R150" s="180"/>
      <c r="S150" s="158"/>
      <c r="T150" s="137"/>
      <c r="U150" s="189"/>
      <c r="V150" s="192"/>
      <c r="W150" s="181"/>
      <c r="X150" s="182"/>
      <c r="Y150" s="183"/>
      <c r="Z150" s="184"/>
      <c r="AA150" s="185"/>
      <c r="AB150" s="185"/>
      <c r="AC150" s="185"/>
      <c r="AD150" s="187"/>
      <c r="AE150" s="186"/>
      <c r="AF150" s="193"/>
    </row>
    <row r="151" spans="1:32" s="3" customFormat="1" ht="30" customHeight="1" x14ac:dyDescent="0.35">
      <c r="A151" s="137">
        <v>141</v>
      </c>
      <c r="B151" s="62"/>
      <c r="C151" s="179"/>
      <c r="D151" s="21"/>
      <c r="E151" s="8"/>
      <c r="F151" s="179"/>
      <c r="G151" s="179"/>
      <c r="H151" s="8"/>
      <c r="I151" s="137"/>
      <c r="J151" s="14"/>
      <c r="K151" s="11"/>
      <c r="L151" s="141"/>
      <c r="M151" s="141"/>
      <c r="N151" s="141"/>
      <c r="O151" s="141"/>
      <c r="P151" s="11"/>
      <c r="Q151" s="11"/>
      <c r="R151" s="180"/>
      <c r="S151" s="158"/>
      <c r="T151" s="137"/>
      <c r="U151" s="189"/>
      <c r="V151" s="192"/>
      <c r="W151" s="181"/>
      <c r="X151" s="182"/>
      <c r="Y151" s="183"/>
      <c r="Z151" s="184"/>
      <c r="AA151" s="185"/>
      <c r="AB151" s="185"/>
      <c r="AC151" s="185"/>
      <c r="AD151" s="187"/>
      <c r="AE151" s="186"/>
      <c r="AF151" s="193"/>
    </row>
    <row r="152" spans="1:32" s="3" customFormat="1" ht="30" customHeight="1" x14ac:dyDescent="0.35">
      <c r="A152" s="137">
        <v>142</v>
      </c>
      <c r="B152" s="62"/>
      <c r="C152" s="179"/>
      <c r="D152" s="21"/>
      <c r="E152" s="8"/>
      <c r="F152" s="179"/>
      <c r="G152" s="179"/>
      <c r="H152" s="8"/>
      <c r="I152" s="137"/>
      <c r="J152" s="14"/>
      <c r="K152" s="11"/>
      <c r="L152" s="141"/>
      <c r="M152" s="141"/>
      <c r="N152" s="141"/>
      <c r="O152" s="141"/>
      <c r="P152" s="11"/>
      <c r="Q152" s="11"/>
      <c r="R152" s="180"/>
      <c r="S152" s="158"/>
      <c r="T152" s="137"/>
      <c r="U152" s="189"/>
      <c r="V152" s="192"/>
      <c r="W152" s="181"/>
      <c r="X152" s="182"/>
      <c r="Y152" s="183"/>
      <c r="Z152" s="184"/>
      <c r="AA152" s="185"/>
      <c r="AB152" s="185"/>
      <c r="AC152" s="185"/>
      <c r="AD152" s="187"/>
      <c r="AE152" s="186"/>
      <c r="AF152" s="193"/>
    </row>
    <row r="153" spans="1:32" s="3" customFormat="1" ht="30" customHeight="1" x14ac:dyDescent="0.35">
      <c r="A153" s="137">
        <v>143</v>
      </c>
      <c r="B153" s="62"/>
      <c r="C153" s="179"/>
      <c r="D153" s="21"/>
      <c r="E153" s="8"/>
      <c r="F153" s="179"/>
      <c r="G153" s="179"/>
      <c r="H153" s="8"/>
      <c r="I153" s="137"/>
      <c r="J153" s="14"/>
      <c r="K153" s="11"/>
      <c r="L153" s="141"/>
      <c r="M153" s="141"/>
      <c r="N153" s="141"/>
      <c r="O153" s="141"/>
      <c r="P153" s="11"/>
      <c r="Q153" s="11"/>
      <c r="R153" s="180"/>
      <c r="S153" s="158"/>
      <c r="T153" s="137"/>
      <c r="U153" s="189"/>
      <c r="V153" s="192"/>
      <c r="W153" s="181"/>
      <c r="X153" s="182"/>
      <c r="Y153" s="183"/>
      <c r="Z153" s="184"/>
      <c r="AA153" s="185"/>
      <c r="AB153" s="185"/>
      <c r="AC153" s="185"/>
      <c r="AD153" s="187"/>
      <c r="AE153" s="186"/>
      <c r="AF153" s="193"/>
    </row>
    <row r="154" spans="1:32" s="3" customFormat="1" ht="30" customHeight="1" x14ac:dyDescent="0.35">
      <c r="A154" s="137">
        <v>144</v>
      </c>
      <c r="B154" s="62"/>
      <c r="C154" s="179"/>
      <c r="D154" s="21"/>
      <c r="E154" s="8"/>
      <c r="F154" s="179"/>
      <c r="G154" s="179"/>
      <c r="H154" s="8"/>
      <c r="I154" s="137"/>
      <c r="J154" s="14"/>
      <c r="K154" s="11"/>
      <c r="L154" s="141"/>
      <c r="M154" s="141"/>
      <c r="N154" s="141"/>
      <c r="O154" s="141"/>
      <c r="P154" s="11"/>
      <c r="Q154" s="11"/>
      <c r="R154" s="180"/>
      <c r="S154" s="158"/>
      <c r="T154" s="137"/>
      <c r="U154" s="189"/>
      <c r="V154" s="192"/>
      <c r="W154" s="181"/>
      <c r="X154" s="182"/>
      <c r="Y154" s="183"/>
      <c r="Z154" s="184"/>
      <c r="AA154" s="185"/>
      <c r="AB154" s="185"/>
      <c r="AC154" s="185"/>
      <c r="AD154" s="187"/>
      <c r="AE154" s="186"/>
      <c r="AF154" s="193"/>
    </row>
    <row r="155" spans="1:32" s="3" customFormat="1" ht="30" customHeight="1" x14ac:dyDescent="0.35">
      <c r="A155" s="137">
        <v>145</v>
      </c>
      <c r="B155" s="62"/>
      <c r="C155" s="179"/>
      <c r="D155" s="21"/>
      <c r="E155" s="8"/>
      <c r="F155" s="179"/>
      <c r="G155" s="179"/>
      <c r="H155" s="8"/>
      <c r="I155" s="137"/>
      <c r="J155" s="14"/>
      <c r="K155" s="11"/>
      <c r="L155" s="141"/>
      <c r="M155" s="141"/>
      <c r="N155" s="141"/>
      <c r="O155" s="141"/>
      <c r="P155" s="11"/>
      <c r="Q155" s="11"/>
      <c r="R155" s="180"/>
      <c r="S155" s="158"/>
      <c r="T155" s="137"/>
      <c r="U155" s="189"/>
      <c r="V155" s="192"/>
      <c r="W155" s="181"/>
      <c r="X155" s="182"/>
      <c r="Y155" s="183"/>
      <c r="Z155" s="184"/>
      <c r="AA155" s="185"/>
      <c r="AB155" s="185"/>
      <c r="AC155" s="185"/>
      <c r="AD155" s="187"/>
      <c r="AE155" s="186"/>
      <c r="AF155" s="193"/>
    </row>
    <row r="156" spans="1:32" s="3" customFormat="1" ht="30" customHeight="1" x14ac:dyDescent="0.35">
      <c r="A156" s="137">
        <v>146</v>
      </c>
      <c r="B156" s="62"/>
      <c r="C156" s="179"/>
      <c r="D156" s="21"/>
      <c r="E156" s="8"/>
      <c r="F156" s="179"/>
      <c r="G156" s="179"/>
      <c r="H156" s="8"/>
      <c r="I156" s="137"/>
      <c r="J156" s="14"/>
      <c r="K156" s="11"/>
      <c r="L156" s="141"/>
      <c r="M156" s="141"/>
      <c r="N156" s="141"/>
      <c r="O156" s="141"/>
      <c r="P156" s="11"/>
      <c r="Q156" s="11"/>
      <c r="R156" s="180"/>
      <c r="S156" s="158"/>
      <c r="T156" s="137"/>
      <c r="U156" s="189"/>
      <c r="V156" s="192"/>
      <c r="W156" s="181"/>
      <c r="X156" s="182"/>
      <c r="Y156" s="183"/>
      <c r="Z156" s="184"/>
      <c r="AA156" s="185"/>
      <c r="AB156" s="185"/>
      <c r="AC156" s="185"/>
      <c r="AD156" s="187"/>
      <c r="AE156" s="186"/>
      <c r="AF156" s="193"/>
    </row>
    <row r="157" spans="1:32" s="3" customFormat="1" ht="30" customHeight="1" x14ac:dyDescent="0.35">
      <c r="A157" s="137">
        <v>147</v>
      </c>
      <c r="B157" s="62"/>
      <c r="C157" s="179"/>
      <c r="D157" s="21"/>
      <c r="E157" s="8"/>
      <c r="F157" s="179"/>
      <c r="G157" s="179"/>
      <c r="H157" s="8"/>
      <c r="I157" s="137"/>
      <c r="J157" s="14"/>
      <c r="K157" s="11"/>
      <c r="L157" s="141"/>
      <c r="M157" s="141"/>
      <c r="N157" s="141"/>
      <c r="O157" s="141"/>
      <c r="P157" s="11"/>
      <c r="Q157" s="11"/>
      <c r="R157" s="180"/>
      <c r="S157" s="158"/>
      <c r="T157" s="137"/>
      <c r="U157" s="189"/>
      <c r="V157" s="192"/>
      <c r="W157" s="181"/>
      <c r="X157" s="182"/>
      <c r="Y157" s="183"/>
      <c r="Z157" s="184"/>
      <c r="AA157" s="185"/>
      <c r="AB157" s="185"/>
      <c r="AC157" s="185"/>
      <c r="AD157" s="187"/>
      <c r="AE157" s="186"/>
      <c r="AF157" s="193"/>
    </row>
    <row r="158" spans="1:32" s="3" customFormat="1" ht="30" customHeight="1" x14ac:dyDescent="0.35">
      <c r="A158" s="137">
        <v>148</v>
      </c>
      <c r="B158" s="62"/>
      <c r="C158" s="179"/>
      <c r="D158" s="21"/>
      <c r="E158" s="8"/>
      <c r="F158" s="179"/>
      <c r="G158" s="179"/>
      <c r="H158" s="8"/>
      <c r="I158" s="137"/>
      <c r="J158" s="14"/>
      <c r="K158" s="11"/>
      <c r="L158" s="141"/>
      <c r="M158" s="141"/>
      <c r="N158" s="141"/>
      <c r="O158" s="141"/>
      <c r="P158" s="11"/>
      <c r="Q158" s="11"/>
      <c r="R158" s="180"/>
      <c r="S158" s="158"/>
      <c r="T158" s="137"/>
      <c r="U158" s="189"/>
      <c r="V158" s="192"/>
      <c r="W158" s="181"/>
      <c r="X158" s="182"/>
      <c r="Y158" s="183"/>
      <c r="Z158" s="184"/>
      <c r="AA158" s="185"/>
      <c r="AB158" s="185"/>
      <c r="AC158" s="185"/>
      <c r="AD158" s="187"/>
      <c r="AE158" s="186"/>
      <c r="AF158" s="193"/>
    </row>
    <row r="159" spans="1:32" s="3" customFormat="1" ht="30" customHeight="1" x14ac:dyDescent="0.35">
      <c r="A159" s="137">
        <v>149</v>
      </c>
      <c r="B159" s="62"/>
      <c r="C159" s="179"/>
      <c r="D159" s="21"/>
      <c r="E159" s="8"/>
      <c r="F159" s="179"/>
      <c r="G159" s="179"/>
      <c r="H159" s="8"/>
      <c r="I159" s="137"/>
      <c r="J159" s="14"/>
      <c r="K159" s="11"/>
      <c r="L159" s="141"/>
      <c r="M159" s="141"/>
      <c r="N159" s="141"/>
      <c r="O159" s="141"/>
      <c r="P159" s="11"/>
      <c r="Q159" s="11"/>
      <c r="R159" s="180"/>
      <c r="S159" s="158"/>
      <c r="T159" s="137"/>
      <c r="U159" s="189"/>
      <c r="V159" s="192"/>
      <c r="W159" s="181"/>
      <c r="X159" s="182"/>
      <c r="Y159" s="183"/>
      <c r="Z159" s="184"/>
      <c r="AA159" s="185"/>
      <c r="AB159" s="185"/>
      <c r="AC159" s="185"/>
      <c r="AD159" s="187"/>
      <c r="AE159" s="186"/>
      <c r="AF159" s="193"/>
    </row>
    <row r="160" spans="1:32" s="3" customFormat="1" ht="30" customHeight="1" x14ac:dyDescent="0.35">
      <c r="A160" s="137">
        <v>150</v>
      </c>
      <c r="B160" s="62"/>
      <c r="C160" s="179"/>
      <c r="D160" s="21"/>
      <c r="E160" s="8"/>
      <c r="F160" s="179"/>
      <c r="G160" s="179"/>
      <c r="H160" s="8"/>
      <c r="I160" s="137"/>
      <c r="J160" s="14"/>
      <c r="K160" s="11"/>
      <c r="L160" s="141"/>
      <c r="M160" s="141"/>
      <c r="N160" s="141"/>
      <c r="O160" s="141"/>
      <c r="P160" s="11"/>
      <c r="Q160" s="11"/>
      <c r="R160" s="180"/>
      <c r="S160" s="158"/>
      <c r="T160" s="137"/>
      <c r="U160" s="189"/>
      <c r="V160" s="192"/>
      <c r="W160" s="181"/>
      <c r="X160" s="182"/>
      <c r="Y160" s="183"/>
      <c r="Z160" s="184"/>
      <c r="AA160" s="185"/>
      <c r="AB160" s="185"/>
      <c r="AC160" s="185"/>
      <c r="AD160" s="187"/>
      <c r="AE160" s="186"/>
      <c r="AF160" s="193"/>
    </row>
    <row r="161" spans="1:32" s="3" customFormat="1" ht="30" customHeight="1" x14ac:dyDescent="0.35">
      <c r="A161" s="137">
        <v>151</v>
      </c>
      <c r="B161" s="62"/>
      <c r="C161" s="179"/>
      <c r="D161" s="21"/>
      <c r="E161" s="8"/>
      <c r="F161" s="179"/>
      <c r="G161" s="179"/>
      <c r="H161" s="8"/>
      <c r="I161" s="137"/>
      <c r="J161" s="14"/>
      <c r="K161" s="11"/>
      <c r="L161" s="141"/>
      <c r="M161" s="141"/>
      <c r="N161" s="141"/>
      <c r="O161" s="141"/>
      <c r="P161" s="11"/>
      <c r="Q161" s="11"/>
      <c r="R161" s="180"/>
      <c r="S161" s="158"/>
      <c r="T161" s="137"/>
      <c r="U161" s="189"/>
      <c r="V161" s="192"/>
      <c r="W161" s="181"/>
      <c r="X161" s="182"/>
      <c r="Y161" s="183"/>
      <c r="Z161" s="184"/>
      <c r="AA161" s="185"/>
      <c r="AB161" s="185"/>
      <c r="AC161" s="185"/>
      <c r="AD161" s="187"/>
      <c r="AE161" s="186"/>
      <c r="AF161" s="193"/>
    </row>
    <row r="162" spans="1:32" s="3" customFormat="1" ht="30" customHeight="1" x14ac:dyDescent="0.35">
      <c r="A162" s="137">
        <v>152</v>
      </c>
      <c r="B162" s="62"/>
      <c r="C162" s="179"/>
      <c r="D162" s="21"/>
      <c r="E162" s="8"/>
      <c r="F162" s="179"/>
      <c r="G162" s="179"/>
      <c r="H162" s="8"/>
      <c r="I162" s="137"/>
      <c r="J162" s="14"/>
      <c r="K162" s="11"/>
      <c r="L162" s="141"/>
      <c r="M162" s="141"/>
      <c r="N162" s="141"/>
      <c r="O162" s="141"/>
      <c r="P162" s="11"/>
      <c r="Q162" s="11"/>
      <c r="R162" s="180"/>
      <c r="S162" s="158"/>
      <c r="T162" s="137"/>
      <c r="U162" s="189"/>
      <c r="V162" s="192"/>
      <c r="W162" s="181"/>
      <c r="X162" s="182"/>
      <c r="Y162" s="183"/>
      <c r="Z162" s="184"/>
      <c r="AA162" s="185"/>
      <c r="AB162" s="185"/>
      <c r="AC162" s="185"/>
      <c r="AD162" s="187"/>
      <c r="AE162" s="186"/>
      <c r="AF162" s="193"/>
    </row>
    <row r="163" spans="1:32" s="3" customFormat="1" ht="30" customHeight="1" x14ac:dyDescent="0.35">
      <c r="A163" s="137">
        <v>153</v>
      </c>
      <c r="B163" s="62"/>
      <c r="C163" s="179"/>
      <c r="D163" s="21"/>
      <c r="E163" s="8"/>
      <c r="F163" s="179"/>
      <c r="G163" s="179"/>
      <c r="H163" s="8"/>
      <c r="I163" s="137"/>
      <c r="J163" s="14"/>
      <c r="K163" s="11"/>
      <c r="L163" s="141"/>
      <c r="M163" s="141"/>
      <c r="N163" s="141"/>
      <c r="O163" s="141"/>
      <c r="P163" s="11"/>
      <c r="Q163" s="11"/>
      <c r="R163" s="180"/>
      <c r="S163" s="158"/>
      <c r="T163" s="137"/>
      <c r="U163" s="189"/>
      <c r="V163" s="192"/>
      <c r="W163" s="181"/>
      <c r="X163" s="182"/>
      <c r="Y163" s="183"/>
      <c r="Z163" s="184"/>
      <c r="AA163" s="185"/>
      <c r="AB163" s="185"/>
      <c r="AC163" s="185"/>
      <c r="AD163" s="187"/>
      <c r="AE163" s="186"/>
      <c r="AF163" s="193"/>
    </row>
    <row r="164" spans="1:32" s="3" customFormat="1" ht="30" customHeight="1" x14ac:dyDescent="0.35">
      <c r="A164" s="137">
        <v>154</v>
      </c>
      <c r="B164" s="62"/>
      <c r="C164" s="179"/>
      <c r="D164" s="21"/>
      <c r="E164" s="8"/>
      <c r="F164" s="179"/>
      <c r="G164" s="179"/>
      <c r="H164" s="8"/>
      <c r="I164" s="137"/>
      <c r="J164" s="14"/>
      <c r="K164" s="11"/>
      <c r="L164" s="141"/>
      <c r="M164" s="141"/>
      <c r="N164" s="141"/>
      <c r="O164" s="141"/>
      <c r="P164" s="11"/>
      <c r="Q164" s="11"/>
      <c r="R164" s="180"/>
      <c r="S164" s="158"/>
      <c r="T164" s="137"/>
      <c r="U164" s="189"/>
      <c r="V164" s="192"/>
      <c r="W164" s="181"/>
      <c r="X164" s="182"/>
      <c r="Y164" s="183"/>
      <c r="Z164" s="184"/>
      <c r="AA164" s="185"/>
      <c r="AB164" s="185"/>
      <c r="AC164" s="185"/>
      <c r="AD164" s="187"/>
      <c r="AE164" s="186"/>
      <c r="AF164" s="193"/>
    </row>
    <row r="165" spans="1:32" s="3" customFormat="1" ht="30" customHeight="1" x14ac:dyDescent="0.35">
      <c r="A165" s="137">
        <v>155</v>
      </c>
      <c r="B165" s="62"/>
      <c r="C165" s="179"/>
      <c r="D165" s="21"/>
      <c r="E165" s="8"/>
      <c r="F165" s="179"/>
      <c r="G165" s="179"/>
      <c r="H165" s="8"/>
      <c r="I165" s="137"/>
      <c r="J165" s="14"/>
      <c r="K165" s="11"/>
      <c r="L165" s="141"/>
      <c r="M165" s="141"/>
      <c r="N165" s="141"/>
      <c r="O165" s="141"/>
      <c r="P165" s="11"/>
      <c r="Q165" s="11"/>
      <c r="R165" s="180"/>
      <c r="S165" s="158"/>
      <c r="T165" s="137"/>
      <c r="U165" s="189"/>
      <c r="V165" s="192"/>
      <c r="W165" s="181"/>
      <c r="X165" s="182"/>
      <c r="Y165" s="183"/>
      <c r="Z165" s="184"/>
      <c r="AA165" s="185"/>
      <c r="AB165" s="185"/>
      <c r="AC165" s="185"/>
      <c r="AD165" s="187"/>
      <c r="AE165" s="186"/>
      <c r="AF165" s="193"/>
    </row>
    <row r="166" spans="1:32" s="3" customFormat="1" ht="30" customHeight="1" x14ac:dyDescent="0.35">
      <c r="A166" s="137">
        <v>156</v>
      </c>
      <c r="B166" s="62"/>
      <c r="C166" s="179"/>
      <c r="D166" s="21"/>
      <c r="E166" s="8"/>
      <c r="F166" s="179"/>
      <c r="G166" s="179"/>
      <c r="H166" s="8"/>
      <c r="I166" s="137"/>
      <c r="J166" s="14"/>
      <c r="K166" s="11"/>
      <c r="L166" s="141"/>
      <c r="M166" s="141"/>
      <c r="N166" s="141"/>
      <c r="O166" s="141"/>
      <c r="P166" s="11"/>
      <c r="Q166" s="11"/>
      <c r="R166" s="180"/>
      <c r="S166" s="158"/>
      <c r="T166" s="137"/>
      <c r="U166" s="189"/>
      <c r="V166" s="192"/>
      <c r="W166" s="181"/>
      <c r="X166" s="182"/>
      <c r="Y166" s="183"/>
      <c r="Z166" s="184"/>
      <c r="AA166" s="185"/>
      <c r="AB166" s="185"/>
      <c r="AC166" s="185"/>
      <c r="AD166" s="187"/>
      <c r="AE166" s="186"/>
      <c r="AF166" s="193"/>
    </row>
    <row r="167" spans="1:32" s="3" customFormat="1" ht="30" customHeight="1" x14ac:dyDescent="0.35">
      <c r="A167" s="137">
        <v>157</v>
      </c>
      <c r="B167" s="62"/>
      <c r="C167" s="179"/>
      <c r="D167" s="21"/>
      <c r="E167" s="8"/>
      <c r="F167" s="179"/>
      <c r="G167" s="179"/>
      <c r="H167" s="8"/>
      <c r="I167" s="137"/>
      <c r="J167" s="14"/>
      <c r="K167" s="11"/>
      <c r="L167" s="141"/>
      <c r="M167" s="141"/>
      <c r="N167" s="141"/>
      <c r="O167" s="141"/>
      <c r="P167" s="11"/>
      <c r="Q167" s="11"/>
      <c r="R167" s="180"/>
      <c r="S167" s="158"/>
      <c r="T167" s="137"/>
      <c r="U167" s="189"/>
      <c r="V167" s="192"/>
      <c r="W167" s="181"/>
      <c r="X167" s="182"/>
      <c r="Y167" s="183"/>
      <c r="Z167" s="184"/>
      <c r="AA167" s="185"/>
      <c r="AB167" s="185"/>
      <c r="AC167" s="185"/>
      <c r="AD167" s="187"/>
      <c r="AE167" s="186"/>
      <c r="AF167" s="193"/>
    </row>
    <row r="168" spans="1:32" s="3" customFormat="1" ht="30" customHeight="1" x14ac:dyDescent="0.35">
      <c r="A168" s="137">
        <v>158</v>
      </c>
      <c r="B168" s="62"/>
      <c r="C168" s="179"/>
      <c r="D168" s="21"/>
      <c r="E168" s="8"/>
      <c r="F168" s="179"/>
      <c r="G168" s="179"/>
      <c r="H168" s="8"/>
      <c r="I168" s="137"/>
      <c r="J168" s="14"/>
      <c r="K168" s="11"/>
      <c r="L168" s="141"/>
      <c r="M168" s="141"/>
      <c r="N168" s="141"/>
      <c r="O168" s="141"/>
      <c r="P168" s="11"/>
      <c r="Q168" s="11"/>
      <c r="R168" s="180"/>
      <c r="S168" s="158"/>
      <c r="T168" s="137"/>
      <c r="U168" s="189"/>
      <c r="V168" s="192"/>
      <c r="W168" s="181"/>
      <c r="X168" s="182"/>
      <c r="Y168" s="183"/>
      <c r="Z168" s="184"/>
      <c r="AA168" s="185"/>
      <c r="AB168" s="185"/>
      <c r="AC168" s="185"/>
      <c r="AD168" s="187"/>
      <c r="AE168" s="186"/>
      <c r="AF168" s="193"/>
    </row>
    <row r="169" spans="1:32" s="3" customFormat="1" ht="30" customHeight="1" x14ac:dyDescent="0.35">
      <c r="A169" s="137">
        <v>159</v>
      </c>
      <c r="B169" s="62"/>
      <c r="C169" s="179"/>
      <c r="D169" s="21"/>
      <c r="E169" s="8"/>
      <c r="F169" s="179"/>
      <c r="G169" s="179"/>
      <c r="H169" s="8"/>
      <c r="I169" s="137"/>
      <c r="J169" s="14"/>
      <c r="K169" s="11"/>
      <c r="L169" s="141"/>
      <c r="M169" s="141"/>
      <c r="N169" s="141"/>
      <c r="O169" s="141"/>
      <c r="P169" s="11"/>
      <c r="Q169" s="11"/>
      <c r="R169" s="180"/>
      <c r="S169" s="158"/>
      <c r="T169" s="137"/>
      <c r="U169" s="189"/>
      <c r="V169" s="192"/>
      <c r="W169" s="181"/>
      <c r="X169" s="182"/>
      <c r="Y169" s="183"/>
      <c r="Z169" s="184"/>
      <c r="AA169" s="185"/>
      <c r="AB169" s="185"/>
      <c r="AC169" s="185"/>
      <c r="AD169" s="187"/>
      <c r="AE169" s="186"/>
      <c r="AF169" s="193"/>
    </row>
    <row r="170" spans="1:32" s="3" customFormat="1" ht="30" customHeight="1" x14ac:dyDescent="0.35">
      <c r="A170" s="137">
        <v>160</v>
      </c>
      <c r="B170" s="62"/>
      <c r="C170" s="179"/>
      <c r="D170" s="21"/>
      <c r="E170" s="8"/>
      <c r="F170" s="179"/>
      <c r="G170" s="179"/>
      <c r="H170" s="8"/>
      <c r="I170" s="137"/>
      <c r="J170" s="14"/>
      <c r="K170" s="11"/>
      <c r="L170" s="141"/>
      <c r="M170" s="141"/>
      <c r="N170" s="141"/>
      <c r="O170" s="141"/>
      <c r="P170" s="11"/>
      <c r="Q170" s="11"/>
      <c r="R170" s="180"/>
      <c r="S170" s="158"/>
      <c r="T170" s="137"/>
      <c r="U170" s="189"/>
      <c r="V170" s="192"/>
      <c r="W170" s="181"/>
      <c r="X170" s="182"/>
      <c r="Y170" s="183"/>
      <c r="Z170" s="184"/>
      <c r="AA170" s="185"/>
      <c r="AB170" s="185"/>
      <c r="AC170" s="185"/>
      <c r="AD170" s="187"/>
      <c r="AE170" s="186"/>
      <c r="AF170" s="193"/>
    </row>
    <row r="171" spans="1:32" s="3" customFormat="1" ht="30" customHeight="1" x14ac:dyDescent="0.35">
      <c r="A171" s="137">
        <v>161</v>
      </c>
      <c r="B171" s="62"/>
      <c r="C171" s="179"/>
      <c r="D171" s="21"/>
      <c r="E171" s="8"/>
      <c r="F171" s="179"/>
      <c r="G171" s="179"/>
      <c r="H171" s="8"/>
      <c r="I171" s="137"/>
      <c r="J171" s="14"/>
      <c r="K171" s="11"/>
      <c r="L171" s="141"/>
      <c r="M171" s="141"/>
      <c r="N171" s="141"/>
      <c r="O171" s="141"/>
      <c r="P171" s="11"/>
      <c r="Q171" s="11"/>
      <c r="R171" s="180"/>
      <c r="S171" s="158"/>
      <c r="T171" s="137"/>
      <c r="U171" s="189"/>
      <c r="V171" s="192"/>
      <c r="W171" s="181"/>
      <c r="X171" s="182"/>
      <c r="Y171" s="183"/>
      <c r="Z171" s="184"/>
      <c r="AA171" s="185"/>
      <c r="AB171" s="185"/>
      <c r="AC171" s="185"/>
      <c r="AD171" s="187"/>
      <c r="AE171" s="186"/>
      <c r="AF171" s="193"/>
    </row>
    <row r="172" spans="1:32" s="3" customFormat="1" ht="30" customHeight="1" x14ac:dyDescent="0.35">
      <c r="A172" s="137">
        <v>162</v>
      </c>
      <c r="B172" s="62"/>
      <c r="C172" s="179"/>
      <c r="D172" s="21"/>
      <c r="E172" s="8"/>
      <c r="F172" s="179"/>
      <c r="G172" s="179"/>
      <c r="H172" s="8"/>
      <c r="I172" s="137"/>
      <c r="J172" s="14"/>
      <c r="K172" s="11"/>
      <c r="L172" s="141"/>
      <c r="M172" s="141"/>
      <c r="N172" s="141"/>
      <c r="O172" s="141"/>
      <c r="P172" s="11"/>
      <c r="Q172" s="11"/>
      <c r="R172" s="180"/>
      <c r="S172" s="158"/>
      <c r="T172" s="137"/>
      <c r="U172" s="189"/>
      <c r="V172" s="192"/>
      <c r="W172" s="181"/>
      <c r="X172" s="182"/>
      <c r="Y172" s="183"/>
      <c r="Z172" s="184"/>
      <c r="AA172" s="185"/>
      <c r="AB172" s="185"/>
      <c r="AC172" s="185"/>
      <c r="AD172" s="187"/>
      <c r="AE172" s="186"/>
      <c r="AF172" s="193"/>
    </row>
    <row r="173" spans="1:32" s="3" customFormat="1" ht="30" customHeight="1" x14ac:dyDescent="0.35">
      <c r="A173" s="137">
        <v>163</v>
      </c>
      <c r="B173" s="62"/>
      <c r="C173" s="179"/>
      <c r="D173" s="21"/>
      <c r="E173" s="8"/>
      <c r="F173" s="179"/>
      <c r="G173" s="179"/>
      <c r="H173" s="8"/>
      <c r="I173" s="137"/>
      <c r="J173" s="14"/>
      <c r="K173" s="11"/>
      <c r="L173" s="141"/>
      <c r="M173" s="141"/>
      <c r="N173" s="141"/>
      <c r="O173" s="141"/>
      <c r="P173" s="11"/>
      <c r="Q173" s="11"/>
      <c r="R173" s="180"/>
      <c r="S173" s="158"/>
      <c r="T173" s="137"/>
      <c r="U173" s="189"/>
      <c r="V173" s="192"/>
      <c r="W173" s="181"/>
      <c r="X173" s="182"/>
      <c r="Y173" s="183"/>
      <c r="Z173" s="184"/>
      <c r="AA173" s="185"/>
      <c r="AB173" s="185"/>
      <c r="AC173" s="185"/>
      <c r="AD173" s="187"/>
      <c r="AE173" s="186"/>
      <c r="AF173" s="193"/>
    </row>
    <row r="174" spans="1:32" s="147" customFormat="1" ht="30" customHeight="1" x14ac:dyDescent="0.35">
      <c r="A174" s="137">
        <v>164</v>
      </c>
      <c r="B174" s="146"/>
      <c r="C174" s="179"/>
      <c r="D174" s="21"/>
      <c r="E174" s="8"/>
      <c r="F174" s="188"/>
      <c r="G174" s="188"/>
      <c r="H174" s="159"/>
      <c r="I174" s="137"/>
      <c r="J174" s="160"/>
      <c r="K174" s="161"/>
      <c r="L174" s="141"/>
      <c r="M174" s="141"/>
      <c r="N174" s="141"/>
      <c r="O174" s="141"/>
      <c r="P174" s="11"/>
      <c r="Q174" s="11"/>
      <c r="R174" s="180"/>
      <c r="S174" s="158"/>
      <c r="T174" s="137"/>
      <c r="U174" s="189"/>
      <c r="V174" s="192"/>
      <c r="W174" s="181"/>
      <c r="X174" s="182"/>
      <c r="Y174" s="183"/>
      <c r="Z174" s="184"/>
      <c r="AA174" s="185"/>
      <c r="AB174" s="185"/>
      <c r="AC174" s="185"/>
      <c r="AD174" s="187"/>
      <c r="AE174" s="186"/>
      <c r="AF174" s="193"/>
    </row>
    <row r="175" spans="1:32" s="3" customFormat="1" ht="30" customHeight="1" x14ac:dyDescent="0.35">
      <c r="A175" s="137">
        <v>165</v>
      </c>
      <c r="B175" s="62"/>
      <c r="C175" s="179"/>
      <c r="D175" s="21"/>
      <c r="E175" s="8"/>
      <c r="F175" s="179"/>
      <c r="G175" s="179"/>
      <c r="H175" s="8"/>
      <c r="I175" s="137"/>
      <c r="J175" s="14"/>
      <c r="K175" s="11"/>
      <c r="L175" s="141"/>
      <c r="M175" s="141"/>
      <c r="N175" s="141"/>
      <c r="O175" s="141"/>
      <c r="P175" s="11"/>
      <c r="Q175" s="11"/>
      <c r="R175" s="180"/>
      <c r="S175" s="158"/>
      <c r="T175" s="137"/>
      <c r="U175" s="189"/>
      <c r="V175" s="192"/>
      <c r="W175" s="181"/>
      <c r="X175" s="182"/>
      <c r="Y175" s="183"/>
      <c r="Z175" s="184"/>
      <c r="AA175" s="185"/>
      <c r="AB175" s="185"/>
      <c r="AC175" s="185"/>
      <c r="AD175" s="187"/>
      <c r="AE175" s="186"/>
      <c r="AF175" s="193"/>
    </row>
    <row r="176" spans="1:32" s="3" customFormat="1" ht="30" customHeight="1" x14ac:dyDescent="0.35">
      <c r="A176" s="137">
        <v>166</v>
      </c>
      <c r="B176" s="62"/>
      <c r="C176" s="179"/>
      <c r="D176" s="21"/>
      <c r="E176" s="8"/>
      <c r="F176" s="179"/>
      <c r="G176" s="179"/>
      <c r="H176" s="8"/>
      <c r="I176" s="137"/>
      <c r="J176" s="14"/>
      <c r="K176" s="11"/>
      <c r="L176" s="141"/>
      <c r="M176" s="141"/>
      <c r="N176" s="141"/>
      <c r="O176" s="141"/>
      <c r="P176" s="11"/>
      <c r="Q176" s="11"/>
      <c r="R176" s="180"/>
      <c r="S176" s="158"/>
      <c r="T176" s="137"/>
      <c r="U176" s="189"/>
      <c r="V176" s="192"/>
      <c r="W176" s="181"/>
      <c r="X176" s="182"/>
      <c r="Y176" s="183"/>
      <c r="Z176" s="184"/>
      <c r="AA176" s="185"/>
      <c r="AB176" s="185"/>
      <c r="AC176" s="185"/>
      <c r="AD176" s="187"/>
      <c r="AE176" s="186"/>
      <c r="AF176" s="193"/>
    </row>
    <row r="177" spans="1:32" s="3" customFormat="1" ht="30" customHeight="1" x14ac:dyDescent="0.35">
      <c r="A177" s="137">
        <v>167</v>
      </c>
      <c r="B177" s="62"/>
      <c r="C177" s="179"/>
      <c r="D177" s="21"/>
      <c r="E177" s="8"/>
      <c r="F177" s="179"/>
      <c r="G177" s="179"/>
      <c r="H177" s="8"/>
      <c r="I177" s="137"/>
      <c r="J177" s="14"/>
      <c r="K177" s="11"/>
      <c r="L177" s="141"/>
      <c r="M177" s="141"/>
      <c r="N177" s="141"/>
      <c r="O177" s="141"/>
      <c r="P177" s="11"/>
      <c r="Q177" s="11"/>
      <c r="R177" s="180"/>
      <c r="S177" s="158"/>
      <c r="T177" s="137"/>
      <c r="U177" s="189"/>
      <c r="V177" s="192"/>
      <c r="W177" s="181"/>
      <c r="X177" s="182"/>
      <c r="Y177" s="183"/>
      <c r="Z177" s="184"/>
      <c r="AA177" s="185"/>
      <c r="AB177" s="185"/>
      <c r="AC177" s="185"/>
      <c r="AD177" s="187"/>
      <c r="AE177" s="186"/>
      <c r="AF177" s="193"/>
    </row>
    <row r="178" spans="1:32" s="3" customFormat="1" ht="30" customHeight="1" x14ac:dyDescent="0.35">
      <c r="A178" s="137">
        <v>168</v>
      </c>
      <c r="B178" s="62"/>
      <c r="C178" s="179"/>
      <c r="D178" s="21"/>
      <c r="E178" s="8"/>
      <c r="F178" s="179"/>
      <c r="G178" s="179"/>
      <c r="H178" s="8"/>
      <c r="I178" s="137"/>
      <c r="J178" s="14"/>
      <c r="K178" s="11"/>
      <c r="L178" s="141"/>
      <c r="M178" s="141"/>
      <c r="N178" s="141"/>
      <c r="O178" s="141"/>
      <c r="P178" s="11"/>
      <c r="Q178" s="11"/>
      <c r="R178" s="180"/>
      <c r="S178" s="158"/>
      <c r="T178" s="137"/>
      <c r="U178" s="189"/>
      <c r="V178" s="192"/>
      <c r="W178" s="181"/>
      <c r="X178" s="182"/>
      <c r="Y178" s="183"/>
      <c r="Z178" s="184"/>
      <c r="AA178" s="185"/>
      <c r="AB178" s="185"/>
      <c r="AC178" s="185"/>
      <c r="AD178" s="187"/>
      <c r="AE178" s="186"/>
      <c r="AF178" s="193"/>
    </row>
    <row r="179" spans="1:32" s="3" customFormat="1" ht="30" customHeight="1" x14ac:dyDescent="0.35">
      <c r="A179" s="137">
        <v>169</v>
      </c>
      <c r="B179" s="62"/>
      <c r="C179" s="179"/>
      <c r="D179" s="21"/>
      <c r="E179" s="8"/>
      <c r="F179" s="179"/>
      <c r="G179" s="179"/>
      <c r="H179" s="8"/>
      <c r="I179" s="137"/>
      <c r="J179" s="14"/>
      <c r="K179" s="11"/>
      <c r="L179" s="141"/>
      <c r="M179" s="141"/>
      <c r="N179" s="141"/>
      <c r="O179" s="141"/>
      <c r="P179" s="11"/>
      <c r="Q179" s="11"/>
      <c r="R179" s="180"/>
      <c r="S179" s="158"/>
      <c r="T179" s="137"/>
      <c r="U179" s="189"/>
      <c r="V179" s="192"/>
      <c r="W179" s="181"/>
      <c r="X179" s="182"/>
      <c r="Y179" s="183"/>
      <c r="Z179" s="184"/>
      <c r="AA179" s="185"/>
      <c r="AB179" s="185"/>
      <c r="AC179" s="185"/>
      <c r="AD179" s="187"/>
      <c r="AE179" s="186"/>
      <c r="AF179" s="193"/>
    </row>
    <row r="180" spans="1:32" s="3" customFormat="1" ht="30" customHeight="1" x14ac:dyDescent="0.35">
      <c r="A180" s="137">
        <v>170</v>
      </c>
      <c r="B180" s="62"/>
      <c r="C180" s="179"/>
      <c r="D180" s="21"/>
      <c r="E180" s="8"/>
      <c r="F180" s="179"/>
      <c r="G180" s="179"/>
      <c r="H180" s="8"/>
      <c r="I180" s="137"/>
      <c r="J180" s="14"/>
      <c r="K180" s="11"/>
      <c r="L180" s="141"/>
      <c r="M180" s="141"/>
      <c r="N180" s="141"/>
      <c r="O180" s="141"/>
      <c r="P180" s="11"/>
      <c r="Q180" s="11"/>
      <c r="R180" s="180"/>
      <c r="S180" s="158"/>
      <c r="T180" s="137"/>
      <c r="U180" s="189"/>
      <c r="V180" s="192"/>
      <c r="W180" s="181"/>
      <c r="X180" s="182"/>
      <c r="Y180" s="183"/>
      <c r="Z180" s="184"/>
      <c r="AA180" s="185"/>
      <c r="AB180" s="185"/>
      <c r="AC180" s="185"/>
      <c r="AD180" s="187"/>
      <c r="AE180" s="186"/>
      <c r="AF180" s="193"/>
    </row>
    <row r="181" spans="1:32" s="3" customFormat="1" ht="30" customHeight="1" x14ac:dyDescent="0.35">
      <c r="A181" s="137">
        <v>171</v>
      </c>
      <c r="B181" s="62"/>
      <c r="C181" s="179"/>
      <c r="D181" s="21"/>
      <c r="E181" s="8"/>
      <c r="F181" s="179"/>
      <c r="G181" s="179"/>
      <c r="H181" s="8"/>
      <c r="I181" s="137"/>
      <c r="J181" s="14"/>
      <c r="K181" s="11"/>
      <c r="L181" s="141"/>
      <c r="M181" s="141"/>
      <c r="N181" s="141"/>
      <c r="O181" s="141"/>
      <c r="P181" s="11"/>
      <c r="Q181" s="11"/>
      <c r="R181" s="180"/>
      <c r="S181" s="158"/>
      <c r="T181" s="137"/>
      <c r="U181" s="189"/>
      <c r="V181" s="192"/>
      <c r="W181" s="181"/>
      <c r="X181" s="182"/>
      <c r="Y181" s="183"/>
      <c r="Z181" s="184"/>
      <c r="AA181" s="185"/>
      <c r="AB181" s="185"/>
      <c r="AC181" s="185"/>
      <c r="AD181" s="187"/>
      <c r="AE181" s="186"/>
      <c r="AF181" s="193"/>
    </row>
    <row r="182" spans="1:32" s="3" customFormat="1" ht="30" customHeight="1" x14ac:dyDescent="0.35">
      <c r="A182" s="137">
        <v>172</v>
      </c>
      <c r="B182" s="62"/>
      <c r="C182" s="179"/>
      <c r="D182" s="21"/>
      <c r="E182" s="8"/>
      <c r="F182" s="179"/>
      <c r="G182" s="179"/>
      <c r="H182" s="8"/>
      <c r="I182" s="137"/>
      <c r="J182" s="14"/>
      <c r="K182" s="11"/>
      <c r="L182" s="141"/>
      <c r="M182" s="141"/>
      <c r="N182" s="141"/>
      <c r="O182" s="141"/>
      <c r="P182" s="11"/>
      <c r="Q182" s="11"/>
      <c r="R182" s="180"/>
      <c r="S182" s="158"/>
      <c r="T182" s="137"/>
      <c r="U182" s="189"/>
      <c r="V182" s="192"/>
      <c r="W182" s="181"/>
      <c r="X182" s="182"/>
      <c r="Y182" s="183"/>
      <c r="Z182" s="184"/>
      <c r="AA182" s="185"/>
      <c r="AB182" s="185"/>
      <c r="AC182" s="185"/>
      <c r="AD182" s="187"/>
      <c r="AE182" s="186"/>
      <c r="AF182" s="193"/>
    </row>
    <row r="183" spans="1:32" s="3" customFormat="1" ht="30" customHeight="1" x14ac:dyDescent="0.35">
      <c r="A183" s="137">
        <v>173</v>
      </c>
      <c r="B183" s="62"/>
      <c r="C183" s="179"/>
      <c r="D183" s="21"/>
      <c r="E183" s="8"/>
      <c r="F183" s="179"/>
      <c r="G183" s="179"/>
      <c r="H183" s="8"/>
      <c r="I183" s="137"/>
      <c r="J183" s="14"/>
      <c r="K183" s="11"/>
      <c r="L183" s="141"/>
      <c r="M183" s="141"/>
      <c r="N183" s="141"/>
      <c r="O183" s="141"/>
      <c r="P183" s="11"/>
      <c r="Q183" s="11"/>
      <c r="R183" s="180"/>
      <c r="S183" s="158"/>
      <c r="T183" s="137"/>
      <c r="U183" s="189"/>
      <c r="V183" s="192"/>
      <c r="W183" s="181"/>
      <c r="X183" s="182"/>
      <c r="Y183" s="183"/>
      <c r="Z183" s="184"/>
      <c r="AA183" s="185"/>
      <c r="AB183" s="185"/>
      <c r="AC183" s="185"/>
      <c r="AD183" s="187"/>
      <c r="AE183" s="186"/>
      <c r="AF183" s="193"/>
    </row>
    <row r="184" spans="1:32" s="3" customFormat="1" ht="30" customHeight="1" x14ac:dyDescent="0.35">
      <c r="A184" s="137">
        <v>174</v>
      </c>
      <c r="B184" s="62"/>
      <c r="C184" s="179"/>
      <c r="D184" s="21"/>
      <c r="E184" s="8"/>
      <c r="F184" s="179"/>
      <c r="G184" s="179"/>
      <c r="H184" s="8"/>
      <c r="I184" s="137"/>
      <c r="J184" s="14"/>
      <c r="K184" s="11"/>
      <c r="L184" s="141"/>
      <c r="M184" s="141"/>
      <c r="N184" s="141"/>
      <c r="O184" s="141"/>
      <c r="P184" s="11"/>
      <c r="Q184" s="11"/>
      <c r="R184" s="180"/>
      <c r="S184" s="158"/>
      <c r="T184" s="137"/>
      <c r="U184" s="189"/>
      <c r="V184" s="192"/>
      <c r="W184" s="181"/>
      <c r="X184" s="182"/>
      <c r="Y184" s="183"/>
      <c r="Z184" s="184"/>
      <c r="AA184" s="185"/>
      <c r="AB184" s="185"/>
      <c r="AC184" s="185"/>
      <c r="AD184" s="187"/>
      <c r="AE184" s="186"/>
      <c r="AF184" s="193"/>
    </row>
    <row r="185" spans="1:32" s="3" customFormat="1" ht="30" customHeight="1" x14ac:dyDescent="0.35">
      <c r="A185" s="137">
        <v>175</v>
      </c>
      <c r="B185" s="62"/>
      <c r="C185" s="179"/>
      <c r="D185" s="21"/>
      <c r="E185" s="8"/>
      <c r="F185" s="179"/>
      <c r="G185" s="179"/>
      <c r="H185" s="8"/>
      <c r="I185" s="137"/>
      <c r="J185" s="14"/>
      <c r="K185" s="11"/>
      <c r="L185" s="141"/>
      <c r="M185" s="141"/>
      <c r="N185" s="141"/>
      <c r="O185" s="141"/>
      <c r="P185" s="11"/>
      <c r="Q185" s="11"/>
      <c r="R185" s="180"/>
      <c r="S185" s="158"/>
      <c r="T185" s="137"/>
      <c r="U185" s="189"/>
      <c r="V185" s="192"/>
      <c r="W185" s="181"/>
      <c r="X185" s="182"/>
      <c r="Y185" s="183"/>
      <c r="Z185" s="184"/>
      <c r="AA185" s="185"/>
      <c r="AB185" s="185"/>
      <c r="AC185" s="185"/>
      <c r="AD185" s="187"/>
      <c r="AE185" s="186"/>
      <c r="AF185" s="193"/>
    </row>
    <row r="186" spans="1:32" s="3" customFormat="1" ht="30" customHeight="1" x14ac:dyDescent="0.35">
      <c r="A186" s="137">
        <v>176</v>
      </c>
      <c r="B186" s="62"/>
      <c r="C186" s="179"/>
      <c r="D186" s="21"/>
      <c r="E186" s="8"/>
      <c r="F186" s="179"/>
      <c r="G186" s="179"/>
      <c r="H186" s="8"/>
      <c r="I186" s="137"/>
      <c r="J186" s="14"/>
      <c r="K186" s="11"/>
      <c r="L186" s="141"/>
      <c r="M186" s="141"/>
      <c r="N186" s="141"/>
      <c r="O186" s="141"/>
      <c r="P186" s="11"/>
      <c r="Q186" s="11"/>
      <c r="R186" s="180"/>
      <c r="S186" s="158"/>
      <c r="T186" s="137"/>
      <c r="U186" s="189"/>
      <c r="V186" s="192"/>
      <c r="W186" s="181"/>
      <c r="X186" s="182"/>
      <c r="Y186" s="183"/>
      <c r="Z186" s="184"/>
      <c r="AA186" s="185"/>
      <c r="AB186" s="185"/>
      <c r="AC186" s="185"/>
      <c r="AD186" s="187"/>
      <c r="AE186" s="186"/>
      <c r="AF186" s="193"/>
    </row>
    <row r="187" spans="1:32" s="3" customFormat="1" ht="30" customHeight="1" x14ac:dyDescent="0.35">
      <c r="A187" s="137">
        <v>177</v>
      </c>
      <c r="B187" s="62"/>
      <c r="C187" s="179"/>
      <c r="D187" s="21"/>
      <c r="E187" s="8"/>
      <c r="F187" s="179"/>
      <c r="G187" s="179"/>
      <c r="H187" s="8"/>
      <c r="I187" s="137"/>
      <c r="J187" s="14"/>
      <c r="K187" s="11"/>
      <c r="L187" s="141"/>
      <c r="M187" s="141"/>
      <c r="N187" s="141"/>
      <c r="O187" s="141"/>
      <c r="P187" s="11"/>
      <c r="Q187" s="11"/>
      <c r="R187" s="180"/>
      <c r="S187" s="158"/>
      <c r="T187" s="137"/>
      <c r="U187" s="189"/>
      <c r="V187" s="192"/>
      <c r="W187" s="181"/>
      <c r="X187" s="182"/>
      <c r="Y187" s="183"/>
      <c r="Z187" s="184"/>
      <c r="AA187" s="185"/>
      <c r="AB187" s="185"/>
      <c r="AC187" s="185"/>
      <c r="AD187" s="187"/>
      <c r="AE187" s="186"/>
      <c r="AF187" s="193"/>
    </row>
    <row r="188" spans="1:32" s="3" customFormat="1" ht="30" customHeight="1" x14ac:dyDescent="0.35">
      <c r="A188" s="137">
        <v>178</v>
      </c>
      <c r="B188" s="62"/>
      <c r="C188" s="179"/>
      <c r="D188" s="21"/>
      <c r="E188" s="8"/>
      <c r="F188" s="179"/>
      <c r="G188" s="179"/>
      <c r="H188" s="8"/>
      <c r="I188" s="137"/>
      <c r="J188" s="14"/>
      <c r="K188" s="11"/>
      <c r="L188" s="141"/>
      <c r="M188" s="141"/>
      <c r="N188" s="141"/>
      <c r="O188" s="141"/>
      <c r="P188" s="11"/>
      <c r="Q188" s="11"/>
      <c r="R188" s="180"/>
      <c r="S188" s="158"/>
      <c r="T188" s="137"/>
      <c r="U188" s="189"/>
      <c r="V188" s="192"/>
      <c r="W188" s="181"/>
      <c r="X188" s="182"/>
      <c r="Y188" s="183"/>
      <c r="Z188" s="184"/>
      <c r="AA188" s="185"/>
      <c r="AB188" s="185"/>
      <c r="AC188" s="185"/>
      <c r="AD188" s="187"/>
      <c r="AE188" s="186"/>
      <c r="AF188" s="193"/>
    </row>
    <row r="189" spans="1:32" s="3" customFormat="1" ht="30" customHeight="1" x14ac:dyDescent="0.35">
      <c r="A189" s="137">
        <v>179</v>
      </c>
      <c r="B189" s="62"/>
      <c r="C189" s="179"/>
      <c r="D189" s="21"/>
      <c r="E189" s="8"/>
      <c r="F189" s="179"/>
      <c r="G189" s="179"/>
      <c r="H189" s="8"/>
      <c r="I189" s="137"/>
      <c r="J189" s="14"/>
      <c r="K189" s="11"/>
      <c r="L189" s="141"/>
      <c r="M189" s="141"/>
      <c r="N189" s="141"/>
      <c r="O189" s="141"/>
      <c r="P189" s="11"/>
      <c r="Q189" s="11"/>
      <c r="R189" s="180"/>
      <c r="S189" s="158"/>
      <c r="T189" s="137"/>
      <c r="U189" s="189"/>
      <c r="V189" s="192"/>
      <c r="W189" s="181"/>
      <c r="X189" s="182"/>
      <c r="Y189" s="183"/>
      <c r="Z189" s="184"/>
      <c r="AA189" s="185"/>
      <c r="AB189" s="185"/>
      <c r="AC189" s="185"/>
      <c r="AD189" s="187"/>
      <c r="AE189" s="186"/>
      <c r="AF189" s="193"/>
    </row>
    <row r="190" spans="1:32" s="3" customFormat="1" ht="30" customHeight="1" x14ac:dyDescent="0.35">
      <c r="A190" s="137">
        <v>180</v>
      </c>
      <c r="B190" s="62"/>
      <c r="C190" s="179"/>
      <c r="D190" s="21"/>
      <c r="E190" s="8"/>
      <c r="F190" s="179"/>
      <c r="G190" s="179"/>
      <c r="H190" s="8"/>
      <c r="I190" s="137"/>
      <c r="J190" s="14"/>
      <c r="K190" s="11"/>
      <c r="L190" s="141"/>
      <c r="M190" s="141"/>
      <c r="N190" s="141"/>
      <c r="O190" s="141"/>
      <c r="P190" s="11"/>
      <c r="Q190" s="11"/>
      <c r="R190" s="180"/>
      <c r="S190" s="158"/>
      <c r="T190" s="137"/>
      <c r="U190" s="189"/>
      <c r="V190" s="192"/>
      <c r="W190" s="181"/>
      <c r="X190" s="182"/>
      <c r="Y190" s="183"/>
      <c r="Z190" s="184"/>
      <c r="AA190" s="185"/>
      <c r="AB190" s="185"/>
      <c r="AC190" s="185"/>
      <c r="AD190" s="187"/>
      <c r="AE190" s="186"/>
      <c r="AF190" s="193"/>
    </row>
    <row r="191" spans="1:32" s="3" customFormat="1" ht="30" customHeight="1" x14ac:dyDescent="0.35">
      <c r="A191" s="137">
        <v>181</v>
      </c>
      <c r="B191" s="62"/>
      <c r="C191" s="179"/>
      <c r="D191" s="21"/>
      <c r="E191" s="8"/>
      <c r="F191" s="179"/>
      <c r="G191" s="179"/>
      <c r="H191" s="8"/>
      <c r="I191" s="137"/>
      <c r="J191" s="14"/>
      <c r="K191" s="11"/>
      <c r="L191" s="141"/>
      <c r="M191" s="141"/>
      <c r="N191" s="141"/>
      <c r="O191" s="141"/>
      <c r="P191" s="11"/>
      <c r="Q191" s="11"/>
      <c r="R191" s="180"/>
      <c r="S191" s="158"/>
      <c r="T191" s="137"/>
      <c r="U191" s="189"/>
      <c r="V191" s="192"/>
      <c r="W191" s="181"/>
      <c r="X191" s="182"/>
      <c r="Y191" s="183"/>
      <c r="Z191" s="184"/>
      <c r="AA191" s="185"/>
      <c r="AB191" s="185"/>
      <c r="AC191" s="185"/>
      <c r="AD191" s="187"/>
      <c r="AE191" s="186"/>
      <c r="AF191" s="193"/>
    </row>
    <row r="192" spans="1:32" s="3" customFormat="1" ht="30" customHeight="1" x14ac:dyDescent="0.35">
      <c r="A192" s="137">
        <v>182</v>
      </c>
      <c r="B192" s="62"/>
      <c r="C192" s="179"/>
      <c r="D192" s="21"/>
      <c r="E192" s="8"/>
      <c r="F192" s="179"/>
      <c r="G192" s="179"/>
      <c r="H192" s="8"/>
      <c r="I192" s="137"/>
      <c r="J192" s="14"/>
      <c r="K192" s="11"/>
      <c r="L192" s="141"/>
      <c r="M192" s="141"/>
      <c r="N192" s="141"/>
      <c r="O192" s="141"/>
      <c r="P192" s="11"/>
      <c r="Q192" s="11"/>
      <c r="R192" s="180"/>
      <c r="S192" s="158"/>
      <c r="T192" s="137"/>
      <c r="U192" s="189"/>
      <c r="V192" s="192"/>
      <c r="W192" s="181"/>
      <c r="X192" s="182"/>
      <c r="Y192" s="183"/>
      <c r="Z192" s="184"/>
      <c r="AA192" s="185"/>
      <c r="AB192" s="185"/>
      <c r="AC192" s="185"/>
      <c r="AD192" s="187"/>
      <c r="AE192" s="186"/>
      <c r="AF192" s="193"/>
    </row>
    <row r="193" spans="1:32" s="3" customFormat="1" ht="30" customHeight="1" x14ac:dyDescent="0.35">
      <c r="A193" s="137">
        <v>183</v>
      </c>
      <c r="B193" s="62"/>
      <c r="C193" s="179"/>
      <c r="D193" s="21"/>
      <c r="E193" s="8"/>
      <c r="F193" s="179"/>
      <c r="G193" s="179"/>
      <c r="H193" s="8"/>
      <c r="I193" s="137"/>
      <c r="J193" s="14"/>
      <c r="K193" s="11"/>
      <c r="L193" s="141"/>
      <c r="M193" s="141"/>
      <c r="N193" s="141"/>
      <c r="O193" s="141"/>
      <c r="P193" s="11"/>
      <c r="Q193" s="11"/>
      <c r="R193" s="180"/>
      <c r="S193" s="158"/>
      <c r="T193" s="137"/>
      <c r="U193" s="189"/>
      <c r="V193" s="192"/>
      <c r="W193" s="181"/>
      <c r="X193" s="182"/>
      <c r="Y193" s="183"/>
      <c r="Z193" s="184"/>
      <c r="AA193" s="185"/>
      <c r="AB193" s="185"/>
      <c r="AC193" s="185"/>
      <c r="AD193" s="187"/>
      <c r="AE193" s="186"/>
      <c r="AF193" s="193"/>
    </row>
    <row r="194" spans="1:32" s="3" customFormat="1" ht="30" customHeight="1" x14ac:dyDescent="0.35">
      <c r="A194" s="137">
        <v>184</v>
      </c>
      <c r="B194" s="62"/>
      <c r="C194" s="179"/>
      <c r="D194" s="21"/>
      <c r="E194" s="8"/>
      <c r="F194" s="179"/>
      <c r="G194" s="179"/>
      <c r="H194" s="8"/>
      <c r="I194" s="137"/>
      <c r="J194" s="14"/>
      <c r="K194" s="11"/>
      <c r="L194" s="141"/>
      <c r="M194" s="141"/>
      <c r="N194" s="141"/>
      <c r="O194" s="141"/>
      <c r="P194" s="11"/>
      <c r="Q194" s="11"/>
      <c r="R194" s="180"/>
      <c r="S194" s="158"/>
      <c r="T194" s="137"/>
      <c r="U194" s="189"/>
      <c r="V194" s="192"/>
      <c r="W194" s="181"/>
      <c r="X194" s="182"/>
      <c r="Y194" s="183"/>
      <c r="Z194" s="184"/>
      <c r="AA194" s="185"/>
      <c r="AB194" s="185"/>
      <c r="AC194" s="185"/>
      <c r="AD194" s="187"/>
      <c r="AE194" s="186"/>
      <c r="AF194" s="193"/>
    </row>
    <row r="195" spans="1:32" s="3" customFormat="1" ht="30" customHeight="1" x14ac:dyDescent="0.35">
      <c r="A195" s="137">
        <v>185</v>
      </c>
      <c r="B195" s="62"/>
      <c r="C195" s="179"/>
      <c r="D195" s="21"/>
      <c r="E195" s="8"/>
      <c r="F195" s="179"/>
      <c r="G195" s="179"/>
      <c r="H195" s="8"/>
      <c r="I195" s="137"/>
      <c r="J195" s="14"/>
      <c r="K195" s="11"/>
      <c r="L195" s="141"/>
      <c r="M195" s="141"/>
      <c r="N195" s="141"/>
      <c r="O195" s="141"/>
      <c r="P195" s="11"/>
      <c r="Q195" s="11"/>
      <c r="R195" s="180"/>
      <c r="S195" s="158"/>
      <c r="T195" s="137"/>
      <c r="U195" s="189"/>
      <c r="V195" s="192"/>
      <c r="W195" s="181"/>
      <c r="X195" s="182"/>
      <c r="Y195" s="183"/>
      <c r="Z195" s="184"/>
      <c r="AA195" s="185"/>
      <c r="AB195" s="185"/>
      <c r="AC195" s="185"/>
      <c r="AD195" s="187"/>
      <c r="AE195" s="186"/>
      <c r="AF195" s="193"/>
    </row>
    <row r="196" spans="1:32" s="3" customFormat="1" ht="30" customHeight="1" x14ac:dyDescent="0.35">
      <c r="A196" s="137">
        <v>186</v>
      </c>
      <c r="B196" s="62"/>
      <c r="C196" s="179"/>
      <c r="D196" s="21"/>
      <c r="E196" s="8"/>
      <c r="F196" s="179"/>
      <c r="G196" s="179"/>
      <c r="H196" s="8"/>
      <c r="I196" s="137"/>
      <c r="J196" s="14"/>
      <c r="K196" s="11"/>
      <c r="L196" s="141"/>
      <c r="M196" s="141"/>
      <c r="N196" s="141"/>
      <c r="O196" s="141"/>
      <c r="P196" s="11"/>
      <c r="Q196" s="11"/>
      <c r="R196" s="180"/>
      <c r="S196" s="158"/>
      <c r="T196" s="137"/>
      <c r="U196" s="189"/>
      <c r="V196" s="192"/>
      <c r="W196" s="181"/>
      <c r="X196" s="182"/>
      <c r="Y196" s="183"/>
      <c r="Z196" s="184"/>
      <c r="AA196" s="185"/>
      <c r="AB196" s="185"/>
      <c r="AC196" s="185"/>
      <c r="AD196" s="187"/>
      <c r="AE196" s="186"/>
      <c r="AF196" s="193"/>
    </row>
    <row r="197" spans="1:32" s="3" customFormat="1" ht="30" customHeight="1" x14ac:dyDescent="0.35">
      <c r="A197" s="137">
        <v>187</v>
      </c>
      <c r="B197" s="62"/>
      <c r="C197" s="179"/>
      <c r="D197" s="21"/>
      <c r="E197" s="8"/>
      <c r="F197" s="179"/>
      <c r="G197" s="179"/>
      <c r="H197" s="8"/>
      <c r="I197" s="137"/>
      <c r="J197" s="14"/>
      <c r="K197" s="11"/>
      <c r="L197" s="141"/>
      <c r="M197" s="141"/>
      <c r="N197" s="141"/>
      <c r="O197" s="141"/>
      <c r="P197" s="11"/>
      <c r="Q197" s="11"/>
      <c r="R197" s="180"/>
      <c r="S197" s="158"/>
      <c r="T197" s="137"/>
      <c r="U197" s="189"/>
      <c r="V197" s="192"/>
      <c r="W197" s="181"/>
      <c r="X197" s="182"/>
      <c r="Y197" s="183"/>
      <c r="Z197" s="184"/>
      <c r="AA197" s="185"/>
      <c r="AB197" s="185"/>
      <c r="AC197" s="185"/>
      <c r="AD197" s="187"/>
      <c r="AE197" s="186"/>
      <c r="AF197" s="193"/>
    </row>
    <row r="198" spans="1:32" s="3" customFormat="1" ht="30" customHeight="1" x14ac:dyDescent="0.35">
      <c r="A198" s="137">
        <v>188</v>
      </c>
      <c r="B198" s="62"/>
      <c r="C198" s="179"/>
      <c r="D198" s="21"/>
      <c r="E198" s="8"/>
      <c r="F198" s="179"/>
      <c r="G198" s="179"/>
      <c r="H198" s="8"/>
      <c r="I198" s="137"/>
      <c r="J198" s="14"/>
      <c r="K198" s="11"/>
      <c r="L198" s="141"/>
      <c r="M198" s="141"/>
      <c r="N198" s="141"/>
      <c r="O198" s="141"/>
      <c r="P198" s="11"/>
      <c r="Q198" s="11"/>
      <c r="R198" s="180"/>
      <c r="S198" s="158"/>
      <c r="T198" s="137"/>
      <c r="U198" s="189"/>
      <c r="V198" s="192"/>
      <c r="W198" s="181"/>
      <c r="X198" s="182"/>
      <c r="Y198" s="183"/>
      <c r="Z198" s="184"/>
      <c r="AA198" s="185"/>
      <c r="AB198" s="185"/>
      <c r="AC198" s="185"/>
      <c r="AD198" s="187"/>
      <c r="AE198" s="186"/>
      <c r="AF198" s="193"/>
    </row>
    <row r="199" spans="1:32" s="3" customFormat="1" ht="30" customHeight="1" x14ac:dyDescent="0.35">
      <c r="A199" s="137">
        <v>189</v>
      </c>
      <c r="B199" s="62"/>
      <c r="C199" s="179"/>
      <c r="D199" s="21"/>
      <c r="E199" s="8"/>
      <c r="F199" s="179"/>
      <c r="G199" s="179"/>
      <c r="H199" s="8"/>
      <c r="I199" s="137"/>
      <c r="J199" s="14"/>
      <c r="K199" s="11"/>
      <c r="L199" s="141"/>
      <c r="M199" s="141"/>
      <c r="N199" s="141"/>
      <c r="O199" s="141"/>
      <c r="P199" s="11"/>
      <c r="Q199" s="11"/>
      <c r="R199" s="180"/>
      <c r="S199" s="158"/>
      <c r="T199" s="137"/>
      <c r="U199" s="189"/>
      <c r="V199" s="192"/>
      <c r="W199" s="181"/>
      <c r="X199" s="182"/>
      <c r="Y199" s="183"/>
      <c r="Z199" s="184"/>
      <c r="AA199" s="185"/>
      <c r="AB199" s="185"/>
      <c r="AC199" s="185"/>
      <c r="AD199" s="187"/>
      <c r="AE199" s="186"/>
      <c r="AF199" s="193"/>
    </row>
    <row r="200" spans="1:32" s="3" customFormat="1" ht="30" customHeight="1" x14ac:dyDescent="0.35">
      <c r="A200" s="137">
        <v>190</v>
      </c>
      <c r="B200" s="62"/>
      <c r="C200" s="179"/>
      <c r="D200" s="21"/>
      <c r="E200" s="8"/>
      <c r="F200" s="179"/>
      <c r="G200" s="179"/>
      <c r="H200" s="8"/>
      <c r="I200" s="137"/>
      <c r="J200" s="14"/>
      <c r="K200" s="11"/>
      <c r="L200" s="141"/>
      <c r="M200" s="141"/>
      <c r="N200" s="141"/>
      <c r="O200" s="141"/>
      <c r="P200" s="11"/>
      <c r="Q200" s="11"/>
      <c r="R200" s="180"/>
      <c r="S200" s="158"/>
      <c r="T200" s="137"/>
      <c r="U200" s="189"/>
      <c r="V200" s="192"/>
      <c r="W200" s="181"/>
      <c r="X200" s="182"/>
      <c r="Y200" s="183"/>
      <c r="Z200" s="184"/>
      <c r="AA200" s="185"/>
      <c r="AB200" s="185"/>
      <c r="AC200" s="185"/>
      <c r="AD200" s="187"/>
      <c r="AE200" s="186"/>
      <c r="AF200" s="193"/>
    </row>
    <row r="201" spans="1:32" s="3" customFormat="1" ht="30" customHeight="1" x14ac:dyDescent="0.35">
      <c r="A201" s="137">
        <v>191</v>
      </c>
      <c r="B201" s="62"/>
      <c r="C201" s="179"/>
      <c r="D201" s="21"/>
      <c r="E201" s="8"/>
      <c r="F201" s="179"/>
      <c r="G201" s="179"/>
      <c r="H201" s="8"/>
      <c r="I201" s="137"/>
      <c r="J201" s="14"/>
      <c r="K201" s="11"/>
      <c r="L201" s="141"/>
      <c r="M201" s="141"/>
      <c r="N201" s="141"/>
      <c r="O201" s="141"/>
      <c r="P201" s="11"/>
      <c r="Q201" s="11"/>
      <c r="R201" s="180"/>
      <c r="S201" s="158"/>
      <c r="T201" s="137"/>
      <c r="U201" s="189"/>
      <c r="V201" s="192"/>
      <c r="W201" s="181"/>
      <c r="X201" s="182"/>
      <c r="Y201" s="183"/>
      <c r="Z201" s="184"/>
      <c r="AA201" s="185"/>
      <c r="AB201" s="185"/>
      <c r="AC201" s="185"/>
      <c r="AD201" s="187"/>
      <c r="AE201" s="186"/>
      <c r="AF201" s="193"/>
    </row>
    <row r="202" spans="1:32" s="3" customFormat="1" ht="30" customHeight="1" x14ac:dyDescent="0.35">
      <c r="A202" s="137">
        <v>192</v>
      </c>
      <c r="B202" s="62"/>
      <c r="C202" s="179"/>
      <c r="D202" s="21"/>
      <c r="E202" s="8"/>
      <c r="F202" s="179"/>
      <c r="G202" s="179"/>
      <c r="H202" s="8"/>
      <c r="I202" s="137"/>
      <c r="J202" s="14"/>
      <c r="K202" s="11"/>
      <c r="L202" s="141"/>
      <c r="M202" s="141"/>
      <c r="N202" s="141"/>
      <c r="O202" s="141"/>
      <c r="P202" s="11"/>
      <c r="Q202" s="11"/>
      <c r="R202" s="180"/>
      <c r="S202" s="158"/>
      <c r="T202" s="137"/>
      <c r="U202" s="189"/>
      <c r="V202" s="192"/>
      <c r="W202" s="181"/>
      <c r="X202" s="182"/>
      <c r="Y202" s="183"/>
      <c r="Z202" s="184"/>
      <c r="AA202" s="185"/>
      <c r="AB202" s="185"/>
      <c r="AC202" s="185"/>
      <c r="AD202" s="187"/>
      <c r="AE202" s="186"/>
      <c r="AF202" s="193"/>
    </row>
    <row r="203" spans="1:32" s="3" customFormat="1" ht="30" customHeight="1" x14ac:dyDescent="0.35">
      <c r="A203" s="137">
        <v>193</v>
      </c>
      <c r="B203" s="62"/>
      <c r="C203" s="179"/>
      <c r="D203" s="21"/>
      <c r="E203" s="8"/>
      <c r="F203" s="179"/>
      <c r="G203" s="179"/>
      <c r="H203" s="8"/>
      <c r="I203" s="137"/>
      <c r="J203" s="14"/>
      <c r="K203" s="11"/>
      <c r="L203" s="141"/>
      <c r="M203" s="141"/>
      <c r="N203" s="141"/>
      <c r="O203" s="141"/>
      <c r="P203" s="11"/>
      <c r="Q203" s="11"/>
      <c r="R203" s="180"/>
      <c r="S203" s="158"/>
      <c r="T203" s="137"/>
      <c r="U203" s="189"/>
      <c r="V203" s="192"/>
      <c r="W203" s="181"/>
      <c r="X203" s="182"/>
      <c r="Y203" s="183"/>
      <c r="Z203" s="184"/>
      <c r="AA203" s="185"/>
      <c r="AB203" s="185"/>
      <c r="AC203" s="185"/>
      <c r="AD203" s="187"/>
      <c r="AE203" s="186"/>
      <c r="AF203" s="193"/>
    </row>
    <row r="204" spans="1:32" s="3" customFormat="1" ht="30" customHeight="1" x14ac:dyDescent="0.35">
      <c r="A204" s="137">
        <v>194</v>
      </c>
      <c r="B204" s="62"/>
      <c r="C204" s="179"/>
      <c r="D204" s="21"/>
      <c r="E204" s="8"/>
      <c r="F204" s="179"/>
      <c r="G204" s="179"/>
      <c r="H204" s="8"/>
      <c r="I204" s="137"/>
      <c r="J204" s="14"/>
      <c r="K204" s="11"/>
      <c r="L204" s="141"/>
      <c r="M204" s="141"/>
      <c r="N204" s="141"/>
      <c r="O204" s="141"/>
      <c r="P204" s="11"/>
      <c r="Q204" s="11"/>
      <c r="R204" s="180"/>
      <c r="S204" s="158"/>
      <c r="T204" s="137"/>
      <c r="U204" s="189"/>
      <c r="V204" s="192"/>
      <c r="W204" s="181"/>
      <c r="X204" s="182"/>
      <c r="Y204" s="183"/>
      <c r="Z204" s="184"/>
      <c r="AA204" s="185"/>
      <c r="AB204" s="185"/>
      <c r="AC204" s="185"/>
      <c r="AD204" s="187"/>
      <c r="AE204" s="186"/>
      <c r="AF204" s="193"/>
    </row>
    <row r="205" spans="1:32" s="3" customFormat="1" ht="30" customHeight="1" x14ac:dyDescent="0.35">
      <c r="A205" s="137">
        <v>195</v>
      </c>
      <c r="B205" s="62"/>
      <c r="C205" s="179"/>
      <c r="D205" s="21"/>
      <c r="E205" s="8"/>
      <c r="F205" s="179"/>
      <c r="G205" s="179"/>
      <c r="H205" s="8"/>
      <c r="I205" s="137"/>
      <c r="J205" s="14"/>
      <c r="K205" s="11"/>
      <c r="L205" s="141"/>
      <c r="M205" s="141"/>
      <c r="N205" s="141"/>
      <c r="O205" s="141"/>
      <c r="P205" s="11"/>
      <c r="Q205" s="11"/>
      <c r="R205" s="180"/>
      <c r="S205" s="158"/>
      <c r="T205" s="137"/>
      <c r="U205" s="189"/>
      <c r="V205" s="192"/>
      <c r="W205" s="181"/>
      <c r="X205" s="182"/>
      <c r="Y205" s="183"/>
      <c r="Z205" s="184"/>
      <c r="AA205" s="185"/>
      <c r="AB205" s="185"/>
      <c r="AC205" s="185"/>
      <c r="AD205" s="187"/>
      <c r="AE205" s="186"/>
      <c r="AF205" s="193"/>
    </row>
    <row r="206" spans="1:32" s="3" customFormat="1" ht="30" customHeight="1" x14ac:dyDescent="0.35">
      <c r="A206" s="137">
        <v>196</v>
      </c>
      <c r="B206" s="62"/>
      <c r="C206" s="179"/>
      <c r="D206" s="21"/>
      <c r="E206" s="8"/>
      <c r="F206" s="179"/>
      <c r="G206" s="179"/>
      <c r="H206" s="8"/>
      <c r="I206" s="137"/>
      <c r="J206" s="14"/>
      <c r="K206" s="11"/>
      <c r="L206" s="141"/>
      <c r="M206" s="141"/>
      <c r="N206" s="141"/>
      <c r="O206" s="141"/>
      <c r="P206" s="11"/>
      <c r="Q206" s="11"/>
      <c r="R206" s="180"/>
      <c r="S206" s="158"/>
      <c r="T206" s="137"/>
      <c r="U206" s="189"/>
      <c r="V206" s="192"/>
      <c r="W206" s="181"/>
      <c r="X206" s="182"/>
      <c r="Y206" s="183"/>
      <c r="Z206" s="184"/>
      <c r="AA206" s="185"/>
      <c r="AB206" s="185"/>
      <c r="AC206" s="185"/>
      <c r="AD206" s="187"/>
      <c r="AE206" s="186"/>
      <c r="AF206" s="193"/>
    </row>
    <row r="207" spans="1:32" s="3" customFormat="1" ht="30" customHeight="1" x14ac:dyDescent="0.35">
      <c r="A207" s="137">
        <v>197</v>
      </c>
      <c r="B207" s="62"/>
      <c r="C207" s="179"/>
      <c r="D207" s="21"/>
      <c r="E207" s="8"/>
      <c r="F207" s="179"/>
      <c r="G207" s="179"/>
      <c r="H207" s="8"/>
      <c r="I207" s="137"/>
      <c r="J207" s="14"/>
      <c r="K207" s="11"/>
      <c r="L207" s="141"/>
      <c r="M207" s="141"/>
      <c r="N207" s="141"/>
      <c r="O207" s="141"/>
      <c r="P207" s="11"/>
      <c r="Q207" s="11"/>
      <c r="R207" s="180"/>
      <c r="S207" s="158"/>
      <c r="T207" s="137"/>
      <c r="U207" s="189"/>
      <c r="V207" s="192"/>
      <c r="W207" s="181"/>
      <c r="X207" s="182"/>
      <c r="Y207" s="183"/>
      <c r="Z207" s="184"/>
      <c r="AA207" s="185"/>
      <c r="AB207" s="185"/>
      <c r="AC207" s="185"/>
      <c r="AD207" s="187"/>
      <c r="AE207" s="186"/>
      <c r="AF207" s="193"/>
    </row>
    <row r="208" spans="1:32" s="3" customFormat="1" ht="30" customHeight="1" x14ac:dyDescent="0.35">
      <c r="A208" s="137">
        <v>198</v>
      </c>
      <c r="B208" s="62"/>
      <c r="C208" s="179"/>
      <c r="D208" s="21"/>
      <c r="E208" s="8"/>
      <c r="F208" s="179"/>
      <c r="G208" s="179"/>
      <c r="H208" s="8"/>
      <c r="I208" s="137"/>
      <c r="J208" s="14"/>
      <c r="K208" s="11"/>
      <c r="L208" s="141"/>
      <c r="M208" s="141"/>
      <c r="N208" s="141"/>
      <c r="O208" s="141"/>
      <c r="P208" s="11"/>
      <c r="Q208" s="11"/>
      <c r="R208" s="180"/>
      <c r="S208" s="158"/>
      <c r="T208" s="137"/>
      <c r="U208" s="189"/>
      <c r="V208" s="192"/>
      <c r="W208" s="181"/>
      <c r="X208" s="182"/>
      <c r="Y208" s="183"/>
      <c r="Z208" s="184"/>
      <c r="AA208" s="185"/>
      <c r="AB208" s="185"/>
      <c r="AC208" s="185"/>
      <c r="AD208" s="187"/>
      <c r="AE208" s="186"/>
      <c r="AF208" s="193"/>
    </row>
    <row r="209" spans="1:32" s="3" customFormat="1" ht="30" customHeight="1" x14ac:dyDescent="0.35">
      <c r="A209" s="137">
        <v>199</v>
      </c>
      <c r="B209" s="62"/>
      <c r="C209" s="179"/>
      <c r="D209" s="21"/>
      <c r="E209" s="8"/>
      <c r="F209" s="179"/>
      <c r="G209" s="179"/>
      <c r="H209" s="8"/>
      <c r="I209" s="137"/>
      <c r="J209" s="14"/>
      <c r="K209" s="11"/>
      <c r="L209" s="141"/>
      <c r="M209" s="141"/>
      <c r="N209" s="141"/>
      <c r="O209" s="141"/>
      <c r="P209" s="11"/>
      <c r="Q209" s="11"/>
      <c r="R209" s="180"/>
      <c r="S209" s="158"/>
      <c r="T209" s="137"/>
      <c r="U209" s="189"/>
      <c r="V209" s="192"/>
      <c r="W209" s="181"/>
      <c r="X209" s="182"/>
      <c r="Y209" s="183"/>
      <c r="Z209" s="184"/>
      <c r="AA209" s="185"/>
      <c r="AB209" s="185"/>
      <c r="AC209" s="185"/>
      <c r="AD209" s="187"/>
      <c r="AE209" s="186"/>
      <c r="AF209" s="193"/>
    </row>
    <row r="210" spans="1:32" s="3" customFormat="1" ht="30" customHeight="1" x14ac:dyDescent="0.35">
      <c r="A210" s="137">
        <v>200</v>
      </c>
      <c r="B210" s="62"/>
      <c r="C210" s="179"/>
      <c r="D210" s="21"/>
      <c r="E210" s="8"/>
      <c r="F210" s="179"/>
      <c r="G210" s="179"/>
      <c r="H210" s="8"/>
      <c r="I210" s="137"/>
      <c r="J210" s="14"/>
      <c r="K210" s="11"/>
      <c r="L210" s="141"/>
      <c r="M210" s="141"/>
      <c r="N210" s="141"/>
      <c r="O210" s="141"/>
      <c r="P210" s="11"/>
      <c r="Q210" s="11"/>
      <c r="R210" s="180"/>
      <c r="S210" s="158"/>
      <c r="T210" s="137"/>
      <c r="U210" s="189"/>
      <c r="V210" s="192"/>
      <c r="W210" s="181"/>
      <c r="X210" s="182"/>
      <c r="Y210" s="183"/>
      <c r="Z210" s="184"/>
      <c r="AA210" s="185"/>
      <c r="AB210" s="185"/>
      <c r="AC210" s="185"/>
      <c r="AD210" s="187"/>
      <c r="AE210" s="186"/>
      <c r="AF210" s="193"/>
    </row>
    <row r="211" spans="1:32" s="3" customFormat="1" ht="30" customHeight="1" x14ac:dyDescent="0.35">
      <c r="A211" s="137">
        <v>201</v>
      </c>
      <c r="B211" s="62"/>
      <c r="C211" s="179"/>
      <c r="D211" s="21"/>
      <c r="E211" s="8"/>
      <c r="F211" s="179"/>
      <c r="G211" s="179"/>
      <c r="H211" s="8"/>
      <c r="I211" s="137"/>
      <c r="J211" s="14"/>
      <c r="K211" s="11"/>
      <c r="L211" s="141"/>
      <c r="M211" s="141"/>
      <c r="N211" s="141"/>
      <c r="O211" s="141"/>
      <c r="P211" s="11"/>
      <c r="Q211" s="11"/>
      <c r="R211" s="180"/>
      <c r="S211" s="158"/>
      <c r="T211" s="137"/>
      <c r="U211" s="189"/>
      <c r="V211" s="192"/>
      <c r="W211" s="181"/>
      <c r="X211" s="182"/>
      <c r="Y211" s="183"/>
      <c r="Z211" s="184"/>
      <c r="AA211" s="185"/>
      <c r="AB211" s="185"/>
      <c r="AC211" s="185"/>
      <c r="AD211" s="187"/>
      <c r="AE211" s="186"/>
      <c r="AF211" s="193"/>
    </row>
    <row r="212" spans="1:32" s="3" customFormat="1" ht="30" customHeight="1" x14ac:dyDescent="0.35">
      <c r="A212" s="137">
        <v>202</v>
      </c>
      <c r="B212" s="62"/>
      <c r="C212" s="179"/>
      <c r="D212" s="21"/>
      <c r="E212" s="8"/>
      <c r="F212" s="179"/>
      <c r="G212" s="179"/>
      <c r="H212" s="8"/>
      <c r="I212" s="137"/>
      <c r="J212" s="14"/>
      <c r="K212" s="11"/>
      <c r="L212" s="141"/>
      <c r="M212" s="141"/>
      <c r="N212" s="141"/>
      <c r="O212" s="141"/>
      <c r="P212" s="11"/>
      <c r="Q212" s="11"/>
      <c r="R212" s="180"/>
      <c r="S212" s="158"/>
      <c r="T212" s="137"/>
      <c r="U212" s="189"/>
      <c r="V212" s="192"/>
      <c r="W212" s="181"/>
      <c r="X212" s="182"/>
      <c r="Y212" s="183"/>
      <c r="Z212" s="184"/>
      <c r="AA212" s="185"/>
      <c r="AB212" s="185"/>
      <c r="AC212" s="185"/>
      <c r="AD212" s="187"/>
      <c r="AE212" s="186"/>
      <c r="AF212" s="193"/>
    </row>
    <row r="213" spans="1:32" s="3" customFormat="1" ht="30" customHeight="1" x14ac:dyDescent="0.35">
      <c r="A213" s="137">
        <v>203</v>
      </c>
      <c r="B213" s="62"/>
      <c r="C213" s="179"/>
      <c r="D213" s="21"/>
      <c r="E213" s="8"/>
      <c r="F213" s="179"/>
      <c r="G213" s="179"/>
      <c r="H213" s="8"/>
      <c r="I213" s="137"/>
      <c r="J213" s="14"/>
      <c r="K213" s="11"/>
      <c r="L213" s="141"/>
      <c r="M213" s="141"/>
      <c r="N213" s="141"/>
      <c r="O213" s="141"/>
      <c r="P213" s="11"/>
      <c r="Q213" s="11"/>
      <c r="R213" s="180"/>
      <c r="S213" s="158"/>
      <c r="T213" s="137"/>
      <c r="U213" s="189"/>
      <c r="V213" s="192"/>
      <c r="W213" s="181"/>
      <c r="X213" s="182"/>
      <c r="Y213" s="183"/>
      <c r="Z213" s="184"/>
      <c r="AA213" s="185"/>
      <c r="AB213" s="185"/>
      <c r="AC213" s="185"/>
      <c r="AD213" s="187"/>
      <c r="AE213" s="186"/>
      <c r="AF213" s="193"/>
    </row>
    <row r="214" spans="1:32" s="3" customFormat="1" ht="30" customHeight="1" x14ac:dyDescent="0.35">
      <c r="A214" s="137">
        <v>204</v>
      </c>
      <c r="B214" s="62"/>
      <c r="C214" s="179"/>
      <c r="D214" s="21"/>
      <c r="E214" s="8"/>
      <c r="F214" s="179"/>
      <c r="G214" s="179"/>
      <c r="H214" s="8"/>
      <c r="I214" s="137"/>
      <c r="J214" s="14"/>
      <c r="K214" s="11"/>
      <c r="L214" s="141"/>
      <c r="M214" s="141"/>
      <c r="N214" s="141"/>
      <c r="O214" s="141"/>
      <c r="P214" s="11"/>
      <c r="Q214" s="11"/>
      <c r="R214" s="180"/>
      <c r="S214" s="158"/>
      <c r="T214" s="137"/>
      <c r="U214" s="189"/>
      <c r="V214" s="192"/>
      <c r="W214" s="181"/>
      <c r="X214" s="182"/>
      <c r="Y214" s="183"/>
      <c r="Z214" s="184"/>
      <c r="AA214" s="185"/>
      <c r="AB214" s="185"/>
      <c r="AC214" s="185"/>
      <c r="AD214" s="187"/>
      <c r="AE214" s="186"/>
      <c r="AF214" s="193"/>
    </row>
    <row r="215" spans="1:32" s="3" customFormat="1" ht="30" customHeight="1" x14ac:dyDescent="0.35">
      <c r="A215" s="137">
        <v>205</v>
      </c>
      <c r="B215" s="62"/>
      <c r="C215" s="179"/>
      <c r="D215" s="21"/>
      <c r="E215" s="8"/>
      <c r="F215" s="179"/>
      <c r="G215" s="179"/>
      <c r="H215" s="8"/>
      <c r="I215" s="137"/>
      <c r="J215" s="14"/>
      <c r="K215" s="11"/>
      <c r="L215" s="141"/>
      <c r="M215" s="141"/>
      <c r="N215" s="141"/>
      <c r="O215" s="141"/>
      <c r="P215" s="11"/>
      <c r="Q215" s="11"/>
      <c r="R215" s="180"/>
      <c r="S215" s="158"/>
      <c r="T215" s="137"/>
      <c r="U215" s="189"/>
      <c r="V215" s="192"/>
      <c r="W215" s="181"/>
      <c r="X215" s="182"/>
      <c r="Y215" s="183"/>
      <c r="Z215" s="184"/>
      <c r="AA215" s="185"/>
      <c r="AB215" s="185"/>
      <c r="AC215" s="185"/>
      <c r="AD215" s="187"/>
      <c r="AE215" s="186"/>
      <c r="AF215" s="193"/>
    </row>
    <row r="216" spans="1:32" s="3" customFormat="1" ht="30" customHeight="1" x14ac:dyDescent="0.35">
      <c r="A216" s="137">
        <v>206</v>
      </c>
      <c r="B216" s="62"/>
      <c r="C216" s="179"/>
      <c r="D216" s="21"/>
      <c r="E216" s="8"/>
      <c r="F216" s="179"/>
      <c r="G216" s="179"/>
      <c r="H216" s="8"/>
      <c r="I216" s="137"/>
      <c r="J216" s="14"/>
      <c r="K216" s="11"/>
      <c r="L216" s="141"/>
      <c r="M216" s="141"/>
      <c r="N216" s="141"/>
      <c r="O216" s="141"/>
      <c r="P216" s="11"/>
      <c r="Q216" s="11"/>
      <c r="R216" s="180"/>
      <c r="S216" s="158"/>
      <c r="T216" s="137"/>
      <c r="U216" s="189"/>
      <c r="V216" s="192"/>
      <c r="W216" s="181"/>
      <c r="X216" s="182"/>
      <c r="Y216" s="183"/>
      <c r="Z216" s="184"/>
      <c r="AA216" s="185"/>
      <c r="AB216" s="185"/>
      <c r="AC216" s="185"/>
      <c r="AD216" s="187"/>
      <c r="AE216" s="186"/>
      <c r="AF216" s="193"/>
    </row>
    <row r="217" spans="1:32" s="3" customFormat="1" ht="30" customHeight="1" x14ac:dyDescent="0.35">
      <c r="A217" s="137">
        <v>207</v>
      </c>
      <c r="B217" s="62"/>
      <c r="C217" s="179"/>
      <c r="D217" s="21"/>
      <c r="E217" s="8"/>
      <c r="F217" s="179"/>
      <c r="G217" s="179"/>
      <c r="H217" s="8"/>
      <c r="I217" s="137"/>
      <c r="J217" s="14"/>
      <c r="K217" s="11"/>
      <c r="L217" s="141"/>
      <c r="M217" s="141"/>
      <c r="N217" s="141"/>
      <c r="O217" s="141"/>
      <c r="P217" s="11"/>
      <c r="Q217" s="11"/>
      <c r="R217" s="180"/>
      <c r="S217" s="158"/>
      <c r="T217" s="137"/>
      <c r="U217" s="189"/>
      <c r="V217" s="192"/>
      <c r="W217" s="181"/>
      <c r="X217" s="182"/>
      <c r="Y217" s="183"/>
      <c r="Z217" s="184"/>
      <c r="AA217" s="185"/>
      <c r="AB217" s="185"/>
      <c r="AC217" s="185"/>
      <c r="AD217" s="187"/>
      <c r="AE217" s="186"/>
      <c r="AF217" s="193"/>
    </row>
    <row r="218" spans="1:32" s="3" customFormat="1" ht="30" customHeight="1" x14ac:dyDescent="0.35">
      <c r="A218" s="137">
        <v>208</v>
      </c>
      <c r="B218" s="62"/>
      <c r="C218" s="179"/>
      <c r="D218" s="21"/>
      <c r="E218" s="8"/>
      <c r="F218" s="179"/>
      <c r="G218" s="179"/>
      <c r="H218" s="8"/>
      <c r="I218" s="137"/>
      <c r="J218" s="14"/>
      <c r="K218" s="11"/>
      <c r="L218" s="141"/>
      <c r="M218" s="141"/>
      <c r="N218" s="141"/>
      <c r="O218" s="141"/>
      <c r="P218" s="11"/>
      <c r="Q218" s="11"/>
      <c r="R218" s="180"/>
      <c r="S218" s="158"/>
      <c r="T218" s="137"/>
      <c r="U218" s="189"/>
      <c r="V218" s="192"/>
      <c r="W218" s="181"/>
      <c r="X218" s="182"/>
      <c r="Y218" s="183"/>
      <c r="Z218" s="184"/>
      <c r="AA218" s="185"/>
      <c r="AB218" s="185"/>
      <c r="AC218" s="185"/>
      <c r="AD218" s="187"/>
      <c r="AE218" s="186"/>
      <c r="AF218" s="193"/>
    </row>
    <row r="219" spans="1:32" s="3" customFormat="1" ht="30" customHeight="1" x14ac:dyDescent="0.35">
      <c r="A219" s="137">
        <v>209</v>
      </c>
      <c r="B219" s="62"/>
      <c r="C219" s="179"/>
      <c r="D219" s="21"/>
      <c r="E219" s="8"/>
      <c r="F219" s="179"/>
      <c r="G219" s="179"/>
      <c r="H219" s="8"/>
      <c r="I219" s="137"/>
      <c r="J219" s="14"/>
      <c r="K219" s="11"/>
      <c r="L219" s="141"/>
      <c r="M219" s="141"/>
      <c r="N219" s="141"/>
      <c r="O219" s="141"/>
      <c r="P219" s="11"/>
      <c r="Q219" s="11"/>
      <c r="R219" s="180"/>
      <c r="S219" s="158"/>
      <c r="T219" s="137"/>
      <c r="U219" s="189"/>
      <c r="V219" s="192"/>
      <c r="W219" s="181"/>
      <c r="X219" s="182"/>
      <c r="Y219" s="183"/>
      <c r="Z219" s="184"/>
      <c r="AA219" s="185"/>
      <c r="AB219" s="185"/>
      <c r="AC219" s="185"/>
      <c r="AD219" s="187"/>
      <c r="AE219" s="186"/>
      <c r="AF219" s="193"/>
    </row>
    <row r="220" spans="1:32" ht="30" customHeight="1" x14ac:dyDescent="0.35">
      <c r="A220" s="137">
        <v>210</v>
      </c>
      <c r="B220" s="62"/>
      <c r="C220" s="179"/>
      <c r="D220" s="21"/>
      <c r="E220" s="8"/>
      <c r="F220" s="179"/>
      <c r="G220" s="179"/>
      <c r="H220" s="8"/>
      <c r="I220" s="137"/>
      <c r="J220" s="14"/>
      <c r="K220" s="11"/>
      <c r="L220" s="141"/>
      <c r="M220" s="141"/>
      <c r="N220" s="141"/>
      <c r="O220" s="141"/>
      <c r="P220" s="11"/>
      <c r="Q220" s="11"/>
      <c r="R220" s="180"/>
      <c r="S220" s="158"/>
      <c r="T220" s="137"/>
      <c r="U220" s="189"/>
      <c r="V220" s="192"/>
      <c r="W220" s="181"/>
      <c r="X220" s="182"/>
      <c r="Y220" s="183"/>
      <c r="Z220" s="184"/>
      <c r="AA220" s="185"/>
      <c r="AB220" s="185"/>
      <c r="AC220" s="185"/>
      <c r="AD220" s="187"/>
      <c r="AE220" s="186"/>
      <c r="AF220" s="193"/>
    </row>
    <row r="221" spans="1:32" s="3" customFormat="1" ht="30" customHeight="1" x14ac:dyDescent="0.35">
      <c r="A221" s="137">
        <v>211</v>
      </c>
      <c r="B221" s="62"/>
      <c r="C221" s="179"/>
      <c r="D221" s="21"/>
      <c r="E221" s="8"/>
      <c r="F221" s="179"/>
      <c r="G221" s="179"/>
      <c r="H221" s="8"/>
      <c r="I221" s="137"/>
      <c r="J221" s="14"/>
      <c r="K221" s="11"/>
      <c r="L221" s="141"/>
      <c r="M221" s="141"/>
      <c r="N221" s="141"/>
      <c r="O221" s="141"/>
      <c r="P221" s="11"/>
      <c r="Q221" s="11"/>
      <c r="R221" s="180"/>
      <c r="S221" s="158"/>
      <c r="T221" s="137"/>
      <c r="U221" s="189"/>
      <c r="V221" s="192"/>
      <c r="W221" s="181"/>
      <c r="X221" s="182"/>
      <c r="Y221" s="183"/>
      <c r="Z221" s="184"/>
      <c r="AA221" s="185"/>
      <c r="AB221" s="185"/>
      <c r="AC221" s="185"/>
      <c r="AD221" s="187"/>
      <c r="AE221" s="186"/>
      <c r="AF221" s="193"/>
    </row>
    <row r="222" spans="1:32" s="3" customFormat="1" ht="30" customHeight="1" x14ac:dyDescent="0.35">
      <c r="A222" s="137">
        <v>212</v>
      </c>
      <c r="B222" s="62"/>
      <c r="C222" s="179"/>
      <c r="D222" s="21"/>
      <c r="E222" s="8"/>
      <c r="F222" s="179"/>
      <c r="G222" s="179"/>
      <c r="H222" s="8"/>
      <c r="I222" s="137"/>
      <c r="J222" s="14"/>
      <c r="K222" s="11"/>
      <c r="L222" s="141"/>
      <c r="M222" s="141"/>
      <c r="N222" s="141"/>
      <c r="O222" s="141"/>
      <c r="P222" s="11"/>
      <c r="Q222" s="11"/>
      <c r="R222" s="180"/>
      <c r="S222" s="158"/>
      <c r="T222" s="137"/>
      <c r="U222" s="189"/>
      <c r="V222" s="192"/>
      <c r="W222" s="181"/>
      <c r="X222" s="182"/>
      <c r="Y222" s="183"/>
      <c r="Z222" s="184"/>
      <c r="AA222" s="185"/>
      <c r="AB222" s="185"/>
      <c r="AC222" s="185"/>
      <c r="AD222" s="187"/>
      <c r="AE222" s="186"/>
      <c r="AF222" s="193"/>
    </row>
    <row r="223" spans="1:32" s="3" customFormat="1" ht="30" customHeight="1" x14ac:dyDescent="0.35">
      <c r="A223" s="137">
        <v>213</v>
      </c>
      <c r="B223" s="62"/>
      <c r="C223" s="179"/>
      <c r="D223" s="21"/>
      <c r="E223" s="8"/>
      <c r="F223" s="179"/>
      <c r="G223" s="179"/>
      <c r="H223" s="8"/>
      <c r="I223" s="137"/>
      <c r="J223" s="14"/>
      <c r="K223" s="11"/>
      <c r="L223" s="141"/>
      <c r="M223" s="141"/>
      <c r="N223" s="141"/>
      <c r="O223" s="141"/>
      <c r="P223" s="11"/>
      <c r="Q223" s="11"/>
      <c r="R223" s="180"/>
      <c r="S223" s="158"/>
      <c r="T223" s="137"/>
      <c r="U223" s="189"/>
      <c r="V223" s="192"/>
      <c r="W223" s="181"/>
      <c r="X223" s="182"/>
      <c r="Y223" s="183"/>
      <c r="Z223" s="184"/>
      <c r="AA223" s="185"/>
      <c r="AB223" s="185"/>
      <c r="AC223" s="185"/>
      <c r="AD223" s="187"/>
      <c r="AE223" s="186"/>
      <c r="AF223" s="193"/>
    </row>
    <row r="224" spans="1:32" s="3" customFormat="1" ht="30" customHeight="1" x14ac:dyDescent="0.35">
      <c r="A224" s="137">
        <v>214</v>
      </c>
      <c r="B224" s="62"/>
      <c r="C224" s="179"/>
      <c r="D224" s="21"/>
      <c r="E224" s="8"/>
      <c r="F224" s="179"/>
      <c r="G224" s="179"/>
      <c r="H224" s="8"/>
      <c r="I224" s="137"/>
      <c r="J224" s="14"/>
      <c r="K224" s="11"/>
      <c r="L224" s="141"/>
      <c r="M224" s="141"/>
      <c r="N224" s="141"/>
      <c r="O224" s="141"/>
      <c r="P224" s="11"/>
      <c r="Q224" s="11"/>
      <c r="R224" s="180"/>
      <c r="S224" s="158"/>
      <c r="T224" s="137"/>
      <c r="U224" s="189"/>
      <c r="V224" s="192"/>
      <c r="W224" s="181"/>
      <c r="X224" s="182"/>
      <c r="Y224" s="183"/>
      <c r="Z224" s="184"/>
      <c r="AA224" s="185"/>
      <c r="AB224" s="185"/>
      <c r="AC224" s="185"/>
      <c r="AD224" s="187"/>
      <c r="AE224" s="186"/>
      <c r="AF224" s="193"/>
    </row>
    <row r="225" spans="1:32" s="3" customFormat="1" ht="30" customHeight="1" x14ac:dyDescent="0.35">
      <c r="A225" s="137">
        <v>215</v>
      </c>
      <c r="B225" s="62"/>
      <c r="C225" s="179"/>
      <c r="D225" s="21"/>
      <c r="E225" s="8"/>
      <c r="F225" s="179"/>
      <c r="G225" s="179"/>
      <c r="H225" s="8"/>
      <c r="I225" s="137"/>
      <c r="J225" s="14"/>
      <c r="K225" s="11"/>
      <c r="L225" s="141"/>
      <c r="M225" s="141"/>
      <c r="N225" s="141"/>
      <c r="O225" s="141"/>
      <c r="P225" s="11"/>
      <c r="Q225" s="11"/>
      <c r="R225" s="180"/>
      <c r="S225" s="158"/>
      <c r="T225" s="137"/>
      <c r="U225" s="189"/>
      <c r="V225" s="192"/>
      <c r="W225" s="181"/>
      <c r="X225" s="182"/>
      <c r="Y225" s="183"/>
      <c r="Z225" s="184"/>
      <c r="AA225" s="185"/>
      <c r="AB225" s="185"/>
      <c r="AC225" s="185"/>
      <c r="AD225" s="187"/>
      <c r="AE225" s="186"/>
      <c r="AF225" s="193"/>
    </row>
    <row r="226" spans="1:32" s="3" customFormat="1" ht="30" customHeight="1" x14ac:dyDescent="0.35">
      <c r="A226" s="137">
        <v>216</v>
      </c>
      <c r="B226" s="62"/>
      <c r="C226" s="179"/>
      <c r="D226" s="21"/>
      <c r="E226" s="8"/>
      <c r="F226" s="179"/>
      <c r="G226" s="179"/>
      <c r="H226" s="8"/>
      <c r="I226" s="137"/>
      <c r="J226" s="14"/>
      <c r="K226" s="11"/>
      <c r="L226" s="141"/>
      <c r="M226" s="141"/>
      <c r="N226" s="141"/>
      <c r="O226" s="141"/>
      <c r="P226" s="11"/>
      <c r="Q226" s="11"/>
      <c r="R226" s="180"/>
      <c r="S226" s="158"/>
      <c r="T226" s="137"/>
      <c r="U226" s="189"/>
      <c r="V226" s="192"/>
      <c r="W226" s="181"/>
      <c r="X226" s="182"/>
      <c r="Y226" s="183"/>
      <c r="Z226" s="184"/>
      <c r="AA226" s="185"/>
      <c r="AB226" s="185"/>
      <c r="AC226" s="185"/>
      <c r="AD226" s="187"/>
      <c r="AE226" s="186"/>
      <c r="AF226" s="193"/>
    </row>
    <row r="227" spans="1:32" s="3" customFormat="1" ht="30" customHeight="1" x14ac:dyDescent="0.35">
      <c r="A227" s="137">
        <v>217</v>
      </c>
      <c r="B227" s="136"/>
      <c r="C227" s="179"/>
      <c r="D227" s="21"/>
      <c r="E227" s="8"/>
      <c r="F227" s="179"/>
      <c r="G227" s="179"/>
      <c r="H227" s="137"/>
      <c r="I227" s="137"/>
      <c r="J227" s="137"/>
      <c r="K227" s="11"/>
      <c r="L227" s="141"/>
      <c r="M227" s="141"/>
      <c r="N227" s="141"/>
      <c r="O227" s="141"/>
      <c r="P227" s="11"/>
      <c r="Q227" s="11"/>
      <c r="R227" s="180"/>
      <c r="S227" s="158"/>
      <c r="T227" s="137"/>
      <c r="U227" s="189"/>
      <c r="V227" s="192"/>
      <c r="W227" s="181"/>
      <c r="X227" s="182"/>
      <c r="Y227" s="183"/>
      <c r="Z227" s="184"/>
      <c r="AA227" s="185"/>
      <c r="AB227" s="185"/>
      <c r="AC227" s="185"/>
      <c r="AD227" s="187"/>
      <c r="AE227" s="186"/>
      <c r="AF227" s="193"/>
    </row>
    <row r="228" spans="1:32" s="3" customFormat="1" ht="30" customHeight="1" x14ac:dyDescent="0.35">
      <c r="A228" s="137">
        <v>218</v>
      </c>
      <c r="B228" s="62"/>
      <c r="C228" s="179"/>
      <c r="D228" s="21"/>
      <c r="E228" s="8"/>
      <c r="F228" s="179"/>
      <c r="G228" s="179"/>
      <c r="H228" s="8"/>
      <c r="I228" s="137"/>
      <c r="J228" s="14"/>
      <c r="K228" s="11"/>
      <c r="L228" s="141"/>
      <c r="M228" s="141"/>
      <c r="N228" s="141"/>
      <c r="O228" s="141"/>
      <c r="P228" s="11"/>
      <c r="Q228" s="11"/>
      <c r="R228" s="180"/>
      <c r="S228" s="158"/>
      <c r="T228" s="137"/>
      <c r="U228" s="189"/>
      <c r="V228" s="192"/>
      <c r="W228" s="181"/>
      <c r="X228" s="182"/>
      <c r="Y228" s="183"/>
      <c r="Z228" s="184"/>
      <c r="AA228" s="185"/>
      <c r="AB228" s="185"/>
      <c r="AC228" s="185"/>
      <c r="AD228" s="187"/>
      <c r="AE228" s="186"/>
      <c r="AF228" s="193"/>
    </row>
    <row r="229" spans="1:32" s="3" customFormat="1" ht="30" customHeight="1" x14ac:dyDescent="0.35">
      <c r="A229" s="137">
        <v>219</v>
      </c>
      <c r="B229" s="62"/>
      <c r="C229" s="179"/>
      <c r="D229" s="21"/>
      <c r="E229" s="8"/>
      <c r="F229" s="179"/>
      <c r="G229" s="179"/>
      <c r="H229" s="8"/>
      <c r="I229" s="137"/>
      <c r="J229" s="14"/>
      <c r="K229" s="11"/>
      <c r="L229" s="141"/>
      <c r="M229" s="141"/>
      <c r="N229" s="141"/>
      <c r="O229" s="141"/>
      <c r="P229" s="11"/>
      <c r="Q229" s="11"/>
      <c r="R229" s="180"/>
      <c r="S229" s="158"/>
      <c r="T229" s="137"/>
      <c r="U229" s="189"/>
      <c r="V229" s="192"/>
      <c r="W229" s="181"/>
      <c r="X229" s="182"/>
      <c r="Y229" s="183"/>
      <c r="Z229" s="184"/>
      <c r="AA229" s="185"/>
      <c r="AB229" s="185"/>
      <c r="AC229" s="185"/>
      <c r="AD229" s="187"/>
      <c r="AE229" s="186"/>
      <c r="AF229" s="193"/>
    </row>
    <row r="230" spans="1:32" s="3" customFormat="1" ht="30" customHeight="1" x14ac:dyDescent="0.35">
      <c r="A230" s="137">
        <v>220</v>
      </c>
      <c r="B230" s="62"/>
      <c r="C230" s="179"/>
      <c r="D230" s="21"/>
      <c r="E230" s="8"/>
      <c r="F230" s="179"/>
      <c r="G230" s="179"/>
      <c r="H230" s="8"/>
      <c r="I230" s="137"/>
      <c r="J230" s="14"/>
      <c r="K230" s="11"/>
      <c r="L230" s="141"/>
      <c r="M230" s="141"/>
      <c r="N230" s="141"/>
      <c r="O230" s="141"/>
      <c r="P230" s="11"/>
      <c r="Q230" s="11"/>
      <c r="R230" s="180"/>
      <c r="S230" s="158"/>
      <c r="T230" s="137"/>
      <c r="U230" s="189"/>
      <c r="V230" s="192"/>
      <c r="W230" s="181"/>
      <c r="X230" s="182"/>
      <c r="Y230" s="183"/>
      <c r="Z230" s="184"/>
      <c r="AA230" s="185"/>
      <c r="AB230" s="185"/>
      <c r="AC230" s="185"/>
      <c r="AD230" s="187"/>
      <c r="AE230" s="186"/>
      <c r="AF230" s="193"/>
    </row>
    <row r="231" spans="1:32" s="3" customFormat="1" ht="30" customHeight="1" x14ac:dyDescent="0.35">
      <c r="A231" s="137">
        <v>221</v>
      </c>
      <c r="B231" s="62"/>
      <c r="C231" s="179"/>
      <c r="D231" s="21"/>
      <c r="E231" s="8"/>
      <c r="F231" s="179"/>
      <c r="G231" s="179"/>
      <c r="H231" s="8"/>
      <c r="I231" s="137"/>
      <c r="J231" s="14"/>
      <c r="K231" s="11"/>
      <c r="L231" s="141"/>
      <c r="M231" s="141"/>
      <c r="N231" s="141"/>
      <c r="O231" s="141"/>
      <c r="P231" s="11"/>
      <c r="Q231" s="11"/>
      <c r="R231" s="180"/>
      <c r="S231" s="158"/>
      <c r="T231" s="137"/>
      <c r="U231" s="189"/>
      <c r="V231" s="192"/>
      <c r="W231" s="181"/>
      <c r="X231" s="182"/>
      <c r="Y231" s="183"/>
      <c r="Z231" s="184"/>
      <c r="AA231" s="185"/>
      <c r="AB231" s="185"/>
      <c r="AC231" s="185"/>
      <c r="AD231" s="187"/>
      <c r="AE231" s="186"/>
      <c r="AF231" s="193"/>
    </row>
    <row r="232" spans="1:32" s="3" customFormat="1" ht="30" customHeight="1" x14ac:dyDescent="0.35">
      <c r="A232" s="137">
        <v>222</v>
      </c>
      <c r="B232" s="62"/>
      <c r="C232" s="179"/>
      <c r="D232" s="21"/>
      <c r="E232" s="8"/>
      <c r="F232" s="179"/>
      <c r="G232" s="179"/>
      <c r="H232" s="8"/>
      <c r="I232" s="137"/>
      <c r="J232" s="14"/>
      <c r="K232" s="11"/>
      <c r="L232" s="141"/>
      <c r="M232" s="141"/>
      <c r="N232" s="141"/>
      <c r="O232" s="141"/>
      <c r="P232" s="11"/>
      <c r="Q232" s="11"/>
      <c r="R232" s="180"/>
      <c r="S232" s="158"/>
      <c r="T232" s="137"/>
      <c r="U232" s="189"/>
      <c r="V232" s="192"/>
      <c r="W232" s="181"/>
      <c r="X232" s="182"/>
      <c r="Y232" s="183"/>
      <c r="Z232" s="184"/>
      <c r="AA232" s="185"/>
      <c r="AB232" s="185"/>
      <c r="AC232" s="185"/>
      <c r="AD232" s="187"/>
      <c r="AE232" s="186"/>
      <c r="AF232" s="193"/>
    </row>
    <row r="233" spans="1:32" s="3" customFormat="1" ht="30" customHeight="1" x14ac:dyDescent="0.35">
      <c r="A233" s="137">
        <v>223</v>
      </c>
      <c r="B233" s="62"/>
      <c r="C233" s="179"/>
      <c r="D233" s="21"/>
      <c r="E233" s="8"/>
      <c r="F233" s="179"/>
      <c r="G233" s="179"/>
      <c r="H233" s="8"/>
      <c r="I233" s="137"/>
      <c r="J233" s="14"/>
      <c r="K233" s="11"/>
      <c r="L233" s="141"/>
      <c r="M233" s="141"/>
      <c r="N233" s="141"/>
      <c r="O233" s="141"/>
      <c r="P233" s="11"/>
      <c r="Q233" s="11"/>
      <c r="R233" s="180"/>
      <c r="S233" s="158"/>
      <c r="T233" s="137"/>
      <c r="U233" s="189"/>
      <c r="V233" s="192"/>
      <c r="W233" s="181"/>
      <c r="X233" s="182"/>
      <c r="Y233" s="183"/>
      <c r="Z233" s="184"/>
      <c r="AA233" s="185"/>
      <c r="AB233" s="185"/>
      <c r="AC233" s="185"/>
      <c r="AD233" s="187"/>
      <c r="AE233" s="186"/>
      <c r="AF233" s="193"/>
    </row>
    <row r="234" spans="1:32" s="3" customFormat="1" ht="30" customHeight="1" x14ac:dyDescent="0.35">
      <c r="A234" s="137">
        <v>224</v>
      </c>
      <c r="B234" s="62"/>
      <c r="C234" s="179"/>
      <c r="D234" s="21"/>
      <c r="E234" s="8"/>
      <c r="F234" s="179"/>
      <c r="G234" s="179"/>
      <c r="H234" s="8"/>
      <c r="I234" s="137"/>
      <c r="J234" s="14"/>
      <c r="K234" s="11"/>
      <c r="L234" s="141"/>
      <c r="M234" s="141"/>
      <c r="N234" s="141"/>
      <c r="O234" s="141"/>
      <c r="P234" s="11"/>
      <c r="Q234" s="11"/>
      <c r="R234" s="180"/>
      <c r="S234" s="158"/>
      <c r="T234" s="137"/>
      <c r="U234" s="189"/>
      <c r="V234" s="192"/>
      <c r="W234" s="181"/>
      <c r="X234" s="182"/>
      <c r="Y234" s="183"/>
      <c r="Z234" s="184"/>
      <c r="AA234" s="185"/>
      <c r="AB234" s="185"/>
      <c r="AC234" s="185"/>
      <c r="AD234" s="187"/>
      <c r="AE234" s="186"/>
      <c r="AF234" s="193"/>
    </row>
    <row r="235" spans="1:32" s="3" customFormat="1" ht="30" customHeight="1" x14ac:dyDescent="0.35">
      <c r="A235" s="137">
        <v>225</v>
      </c>
      <c r="B235" s="62"/>
      <c r="C235" s="179"/>
      <c r="D235" s="21"/>
      <c r="E235" s="8"/>
      <c r="F235" s="179"/>
      <c r="G235" s="179"/>
      <c r="H235" s="8"/>
      <c r="I235" s="137"/>
      <c r="J235" s="14"/>
      <c r="K235" s="11"/>
      <c r="L235" s="141"/>
      <c r="M235" s="141"/>
      <c r="N235" s="141"/>
      <c r="O235" s="141"/>
      <c r="P235" s="11"/>
      <c r="Q235" s="11"/>
      <c r="R235" s="180"/>
      <c r="S235" s="158"/>
      <c r="T235" s="137"/>
      <c r="U235" s="189"/>
      <c r="V235" s="192"/>
      <c r="W235" s="181"/>
      <c r="X235" s="182"/>
      <c r="Y235" s="183"/>
      <c r="Z235" s="184"/>
      <c r="AA235" s="185"/>
      <c r="AB235" s="185"/>
      <c r="AC235" s="185"/>
      <c r="AD235" s="187"/>
      <c r="AE235" s="186"/>
      <c r="AF235" s="193"/>
    </row>
    <row r="236" spans="1:32" s="3" customFormat="1" ht="30" customHeight="1" x14ac:dyDescent="0.35">
      <c r="A236" s="137">
        <v>226</v>
      </c>
      <c r="B236" s="62"/>
      <c r="C236" s="179"/>
      <c r="D236" s="21"/>
      <c r="E236" s="8"/>
      <c r="F236" s="179"/>
      <c r="G236" s="179"/>
      <c r="H236" s="8"/>
      <c r="I236" s="137"/>
      <c r="J236" s="14"/>
      <c r="K236" s="11"/>
      <c r="L236" s="141"/>
      <c r="M236" s="141"/>
      <c r="N236" s="141"/>
      <c r="O236" s="141"/>
      <c r="P236" s="11"/>
      <c r="Q236" s="11"/>
      <c r="R236" s="180"/>
      <c r="S236" s="158"/>
      <c r="T236" s="137"/>
      <c r="U236" s="189"/>
      <c r="V236" s="192"/>
      <c r="W236" s="181"/>
      <c r="X236" s="182"/>
      <c r="Y236" s="183"/>
      <c r="Z236" s="184"/>
      <c r="AA236" s="185"/>
      <c r="AB236" s="185"/>
      <c r="AC236" s="185"/>
      <c r="AD236" s="187"/>
      <c r="AE236" s="186"/>
      <c r="AF236" s="193"/>
    </row>
    <row r="237" spans="1:32" s="3" customFormat="1" ht="30" customHeight="1" x14ac:dyDescent="0.35">
      <c r="A237" s="137">
        <v>227</v>
      </c>
      <c r="B237" s="62"/>
      <c r="C237" s="179"/>
      <c r="D237" s="21"/>
      <c r="E237" s="8"/>
      <c r="F237" s="179"/>
      <c r="G237" s="179"/>
      <c r="H237" s="8"/>
      <c r="I237" s="137"/>
      <c r="J237" s="14"/>
      <c r="K237" s="11"/>
      <c r="L237" s="141"/>
      <c r="M237" s="141"/>
      <c r="N237" s="141"/>
      <c r="O237" s="141"/>
      <c r="P237" s="11"/>
      <c r="Q237" s="11"/>
      <c r="R237" s="180"/>
      <c r="S237" s="158"/>
      <c r="T237" s="137"/>
      <c r="U237" s="189"/>
      <c r="V237" s="192"/>
      <c r="W237" s="181"/>
      <c r="X237" s="182"/>
      <c r="Y237" s="183"/>
      <c r="Z237" s="184"/>
      <c r="AA237" s="185"/>
      <c r="AB237" s="185"/>
      <c r="AC237" s="185"/>
      <c r="AD237" s="187"/>
      <c r="AE237" s="186"/>
      <c r="AF237" s="193"/>
    </row>
    <row r="238" spans="1:32" s="3" customFormat="1" ht="30" customHeight="1" x14ac:dyDescent="0.35">
      <c r="A238" s="137">
        <v>228</v>
      </c>
      <c r="B238" s="62"/>
      <c r="C238" s="179"/>
      <c r="D238" s="21"/>
      <c r="E238" s="8"/>
      <c r="F238" s="179"/>
      <c r="G238" s="179"/>
      <c r="H238" s="8"/>
      <c r="I238" s="137"/>
      <c r="J238" s="14"/>
      <c r="K238" s="11"/>
      <c r="L238" s="141"/>
      <c r="M238" s="141"/>
      <c r="N238" s="141"/>
      <c r="O238" s="141"/>
      <c r="P238" s="11"/>
      <c r="Q238" s="11"/>
      <c r="R238" s="180"/>
      <c r="S238" s="158"/>
      <c r="T238" s="137"/>
      <c r="U238" s="189"/>
      <c r="V238" s="192"/>
      <c r="W238" s="181"/>
      <c r="X238" s="182"/>
      <c r="Y238" s="183"/>
      <c r="Z238" s="184"/>
      <c r="AA238" s="185"/>
      <c r="AB238" s="185"/>
      <c r="AC238" s="185"/>
      <c r="AD238" s="187"/>
      <c r="AE238" s="186"/>
      <c r="AF238" s="193"/>
    </row>
    <row r="239" spans="1:32" s="3" customFormat="1" ht="30" customHeight="1" x14ac:dyDescent="0.35">
      <c r="A239" s="137">
        <v>229</v>
      </c>
      <c r="B239" s="62"/>
      <c r="C239" s="179"/>
      <c r="D239" s="21"/>
      <c r="E239" s="8"/>
      <c r="F239" s="179"/>
      <c r="G239" s="179"/>
      <c r="H239" s="8"/>
      <c r="I239" s="137"/>
      <c r="J239" s="14"/>
      <c r="K239" s="11"/>
      <c r="L239" s="141"/>
      <c r="M239" s="141"/>
      <c r="N239" s="141"/>
      <c r="O239" s="141"/>
      <c r="P239" s="11"/>
      <c r="Q239" s="11"/>
      <c r="R239" s="180"/>
      <c r="S239" s="158"/>
      <c r="T239" s="137"/>
      <c r="U239" s="189"/>
      <c r="V239" s="192"/>
      <c r="W239" s="181"/>
      <c r="X239" s="182"/>
      <c r="Y239" s="183"/>
      <c r="Z239" s="184"/>
      <c r="AA239" s="185"/>
      <c r="AB239" s="185"/>
      <c r="AC239" s="185"/>
      <c r="AD239" s="187"/>
      <c r="AE239" s="186"/>
      <c r="AF239" s="193"/>
    </row>
    <row r="240" spans="1:32" s="3" customFormat="1" ht="30" customHeight="1" x14ac:dyDescent="0.35">
      <c r="A240" s="137">
        <v>230</v>
      </c>
      <c r="B240" s="62"/>
      <c r="C240" s="179"/>
      <c r="D240" s="21"/>
      <c r="E240" s="8"/>
      <c r="F240" s="179"/>
      <c r="G240" s="179"/>
      <c r="H240" s="8"/>
      <c r="I240" s="137"/>
      <c r="J240" s="14"/>
      <c r="K240" s="11"/>
      <c r="L240" s="141"/>
      <c r="M240" s="141"/>
      <c r="N240" s="141"/>
      <c r="O240" s="141"/>
      <c r="P240" s="11"/>
      <c r="Q240" s="11"/>
      <c r="R240" s="180"/>
      <c r="S240" s="158"/>
      <c r="T240" s="137"/>
      <c r="U240" s="189"/>
      <c r="V240" s="192"/>
      <c r="W240" s="181"/>
      <c r="X240" s="182"/>
      <c r="Y240" s="183"/>
      <c r="Z240" s="184"/>
      <c r="AA240" s="185"/>
      <c r="AB240" s="185"/>
      <c r="AC240" s="185"/>
      <c r="AD240" s="187"/>
      <c r="AE240" s="186"/>
      <c r="AF240" s="193"/>
    </row>
    <row r="241" spans="1:32" s="3" customFormat="1" ht="30" customHeight="1" x14ac:dyDescent="0.35">
      <c r="A241" s="137">
        <v>231</v>
      </c>
      <c r="B241" s="62"/>
      <c r="C241" s="179"/>
      <c r="D241" s="21"/>
      <c r="E241" s="8"/>
      <c r="F241" s="179"/>
      <c r="G241" s="179"/>
      <c r="H241" s="8"/>
      <c r="I241" s="137"/>
      <c r="J241" s="14"/>
      <c r="K241" s="11"/>
      <c r="L241" s="141"/>
      <c r="M241" s="141"/>
      <c r="N241" s="141"/>
      <c r="O241" s="141"/>
      <c r="P241" s="11"/>
      <c r="Q241" s="11"/>
      <c r="R241" s="180"/>
      <c r="S241" s="158"/>
      <c r="T241" s="137"/>
      <c r="U241" s="189"/>
      <c r="V241" s="192"/>
      <c r="W241" s="181"/>
      <c r="X241" s="182"/>
      <c r="Y241" s="183"/>
      <c r="Z241" s="184"/>
      <c r="AA241" s="185"/>
      <c r="AB241" s="185"/>
      <c r="AC241" s="185"/>
      <c r="AD241" s="187"/>
      <c r="AE241" s="186"/>
      <c r="AF241" s="193"/>
    </row>
    <row r="242" spans="1:32" s="3" customFormat="1" ht="30" customHeight="1" x14ac:dyDescent="0.35">
      <c r="A242" s="137">
        <v>232</v>
      </c>
      <c r="B242" s="62"/>
      <c r="C242" s="179"/>
      <c r="D242" s="21"/>
      <c r="E242" s="8"/>
      <c r="F242" s="179"/>
      <c r="G242" s="179"/>
      <c r="H242" s="8"/>
      <c r="I242" s="137"/>
      <c r="J242" s="14"/>
      <c r="K242" s="11"/>
      <c r="L242" s="141"/>
      <c r="M242" s="141"/>
      <c r="N242" s="141"/>
      <c r="O242" s="141"/>
      <c r="P242" s="11"/>
      <c r="Q242" s="11"/>
      <c r="R242" s="180"/>
      <c r="S242" s="158"/>
      <c r="T242" s="137"/>
      <c r="U242" s="189"/>
      <c r="V242" s="192"/>
      <c r="W242" s="181"/>
      <c r="X242" s="182"/>
      <c r="Y242" s="183"/>
      <c r="Z242" s="184"/>
      <c r="AA242" s="185"/>
      <c r="AB242" s="185"/>
      <c r="AC242" s="185"/>
      <c r="AD242" s="187"/>
      <c r="AE242" s="186"/>
      <c r="AF242" s="193"/>
    </row>
    <row r="243" spans="1:32" s="3" customFormat="1" ht="30" customHeight="1" x14ac:dyDescent="0.35">
      <c r="A243" s="137">
        <v>233</v>
      </c>
      <c r="B243" s="62"/>
      <c r="C243" s="179"/>
      <c r="D243" s="21"/>
      <c r="E243" s="8"/>
      <c r="F243" s="179"/>
      <c r="G243" s="179"/>
      <c r="H243" s="8"/>
      <c r="I243" s="137"/>
      <c r="J243" s="14"/>
      <c r="K243" s="11"/>
      <c r="L243" s="141"/>
      <c r="M243" s="141"/>
      <c r="N243" s="141"/>
      <c r="O243" s="141"/>
      <c r="P243" s="11"/>
      <c r="Q243" s="11"/>
      <c r="R243" s="180"/>
      <c r="S243" s="158"/>
      <c r="T243" s="137"/>
      <c r="U243" s="189"/>
      <c r="V243" s="192"/>
      <c r="W243" s="181"/>
      <c r="X243" s="182"/>
      <c r="Y243" s="183"/>
      <c r="Z243" s="184"/>
      <c r="AA243" s="185"/>
      <c r="AB243" s="185"/>
      <c r="AC243" s="185"/>
      <c r="AD243" s="187"/>
      <c r="AE243" s="186"/>
      <c r="AF243" s="193"/>
    </row>
    <row r="244" spans="1:32" s="3" customFormat="1" ht="30" customHeight="1" x14ac:dyDescent="0.35">
      <c r="A244" s="137">
        <v>234</v>
      </c>
      <c r="B244" s="62"/>
      <c r="C244" s="179"/>
      <c r="D244" s="21"/>
      <c r="E244" s="8"/>
      <c r="F244" s="179"/>
      <c r="G244" s="179"/>
      <c r="H244" s="8"/>
      <c r="I244" s="137"/>
      <c r="J244" s="14"/>
      <c r="K244" s="11"/>
      <c r="L244" s="141"/>
      <c r="M244" s="141"/>
      <c r="N244" s="141"/>
      <c r="O244" s="141"/>
      <c r="P244" s="11"/>
      <c r="Q244" s="11"/>
      <c r="R244" s="180"/>
      <c r="S244" s="158"/>
      <c r="T244" s="137"/>
      <c r="U244" s="189"/>
      <c r="V244" s="192"/>
      <c r="W244" s="181"/>
      <c r="X244" s="182"/>
      <c r="Y244" s="183"/>
      <c r="Z244" s="184"/>
      <c r="AA244" s="185"/>
      <c r="AB244" s="185"/>
      <c r="AC244" s="185"/>
      <c r="AD244" s="187"/>
      <c r="AE244" s="186"/>
      <c r="AF244" s="193"/>
    </row>
    <row r="245" spans="1:32" s="3" customFormat="1" ht="30" customHeight="1" x14ac:dyDescent="0.35">
      <c r="A245" s="137">
        <v>235</v>
      </c>
      <c r="B245" s="62"/>
      <c r="C245" s="179"/>
      <c r="D245" s="21"/>
      <c r="E245" s="8"/>
      <c r="F245" s="179"/>
      <c r="G245" s="179"/>
      <c r="H245" s="8"/>
      <c r="I245" s="137"/>
      <c r="J245" s="14"/>
      <c r="K245" s="11"/>
      <c r="L245" s="141"/>
      <c r="M245" s="141"/>
      <c r="N245" s="141"/>
      <c r="O245" s="141"/>
      <c r="P245" s="11"/>
      <c r="Q245" s="11"/>
      <c r="R245" s="180"/>
      <c r="S245" s="158"/>
      <c r="T245" s="137"/>
      <c r="U245" s="189"/>
      <c r="V245" s="192"/>
      <c r="W245" s="181"/>
      <c r="X245" s="182"/>
      <c r="Y245" s="183"/>
      <c r="Z245" s="184"/>
      <c r="AA245" s="185"/>
      <c r="AB245" s="185"/>
      <c r="AC245" s="185"/>
      <c r="AD245" s="187"/>
      <c r="AE245" s="186"/>
      <c r="AF245" s="193"/>
    </row>
    <row r="246" spans="1:32" s="3" customFormat="1" ht="30" customHeight="1" x14ac:dyDescent="0.35">
      <c r="A246" s="137">
        <v>236</v>
      </c>
      <c r="B246" s="62"/>
      <c r="C246" s="179"/>
      <c r="D246" s="21"/>
      <c r="E246" s="8"/>
      <c r="F246" s="179"/>
      <c r="G246" s="179"/>
      <c r="H246" s="8"/>
      <c r="I246" s="137"/>
      <c r="J246" s="14"/>
      <c r="K246" s="11"/>
      <c r="L246" s="141"/>
      <c r="M246" s="141"/>
      <c r="N246" s="141"/>
      <c r="O246" s="141"/>
      <c r="P246" s="11"/>
      <c r="Q246" s="11"/>
      <c r="R246" s="180"/>
      <c r="S246" s="158"/>
      <c r="T246" s="137"/>
      <c r="U246" s="189"/>
      <c r="V246" s="192"/>
      <c r="W246" s="181"/>
      <c r="X246" s="182"/>
      <c r="Y246" s="183"/>
      <c r="Z246" s="184"/>
      <c r="AA246" s="185"/>
      <c r="AB246" s="185"/>
      <c r="AC246" s="185"/>
      <c r="AD246" s="187"/>
      <c r="AE246" s="186"/>
      <c r="AF246" s="193"/>
    </row>
    <row r="247" spans="1:32" s="3" customFormat="1" ht="30" customHeight="1" x14ac:dyDescent="0.35">
      <c r="A247" s="137">
        <v>237</v>
      </c>
      <c r="B247" s="62"/>
      <c r="C247" s="179"/>
      <c r="D247" s="21"/>
      <c r="E247" s="8"/>
      <c r="F247" s="179"/>
      <c r="G247" s="179"/>
      <c r="H247" s="8"/>
      <c r="I247" s="137"/>
      <c r="J247" s="14"/>
      <c r="K247" s="11"/>
      <c r="L247" s="141"/>
      <c r="M247" s="141"/>
      <c r="N247" s="141"/>
      <c r="O247" s="141"/>
      <c r="P247" s="11"/>
      <c r="Q247" s="11"/>
      <c r="R247" s="180"/>
      <c r="S247" s="158"/>
      <c r="T247" s="137"/>
      <c r="U247" s="189"/>
      <c r="V247" s="192"/>
      <c r="W247" s="181"/>
      <c r="X247" s="182"/>
      <c r="Y247" s="183"/>
      <c r="Z247" s="184"/>
      <c r="AA247" s="185"/>
      <c r="AB247" s="185"/>
      <c r="AC247" s="185"/>
      <c r="AD247" s="187"/>
      <c r="AE247" s="186"/>
      <c r="AF247" s="193"/>
    </row>
    <row r="248" spans="1:32" s="3" customFormat="1" ht="30" customHeight="1" x14ac:dyDescent="0.35">
      <c r="A248" s="137">
        <v>238</v>
      </c>
      <c r="B248" s="62"/>
      <c r="C248" s="179"/>
      <c r="D248" s="21"/>
      <c r="E248" s="8"/>
      <c r="F248" s="179"/>
      <c r="G248" s="179"/>
      <c r="H248" s="8"/>
      <c r="I248" s="137"/>
      <c r="J248" s="14"/>
      <c r="K248" s="11"/>
      <c r="L248" s="141"/>
      <c r="M248" s="141"/>
      <c r="N248" s="141"/>
      <c r="O248" s="141"/>
      <c r="P248" s="11"/>
      <c r="Q248" s="11"/>
      <c r="R248" s="180"/>
      <c r="S248" s="158"/>
      <c r="T248" s="137"/>
      <c r="U248" s="189"/>
      <c r="V248" s="192"/>
      <c r="W248" s="181"/>
      <c r="X248" s="182"/>
      <c r="Y248" s="183"/>
      <c r="Z248" s="184"/>
      <c r="AA248" s="185"/>
      <c r="AB248" s="185"/>
      <c r="AC248" s="185"/>
      <c r="AD248" s="187"/>
      <c r="AE248" s="186"/>
      <c r="AF248" s="193"/>
    </row>
    <row r="249" spans="1:32" s="3" customFormat="1" ht="30" customHeight="1" x14ac:dyDescent="0.35">
      <c r="A249" s="137">
        <v>239</v>
      </c>
      <c r="B249" s="62"/>
      <c r="C249" s="179"/>
      <c r="D249" s="21"/>
      <c r="E249" s="8"/>
      <c r="F249" s="179"/>
      <c r="G249" s="179"/>
      <c r="H249" s="8"/>
      <c r="I249" s="137"/>
      <c r="J249" s="14"/>
      <c r="K249" s="11"/>
      <c r="L249" s="141"/>
      <c r="M249" s="141"/>
      <c r="N249" s="141"/>
      <c r="O249" s="141"/>
      <c r="P249" s="11"/>
      <c r="Q249" s="11"/>
      <c r="R249" s="180"/>
      <c r="S249" s="158"/>
      <c r="T249" s="137"/>
      <c r="U249" s="189"/>
      <c r="V249" s="192"/>
      <c r="W249" s="181"/>
      <c r="X249" s="182"/>
      <c r="Y249" s="183"/>
      <c r="Z249" s="184"/>
      <c r="AA249" s="185"/>
      <c r="AB249" s="185"/>
      <c r="AC249" s="185"/>
      <c r="AD249" s="187"/>
      <c r="AE249" s="186"/>
      <c r="AF249" s="193"/>
    </row>
    <row r="250" spans="1:32" s="3" customFormat="1" ht="30" customHeight="1" x14ac:dyDescent="0.35">
      <c r="A250" s="137">
        <v>240</v>
      </c>
      <c r="B250" s="62"/>
      <c r="C250" s="179"/>
      <c r="D250" s="21"/>
      <c r="E250" s="8"/>
      <c r="F250" s="179"/>
      <c r="G250" s="179"/>
      <c r="H250" s="8"/>
      <c r="I250" s="137"/>
      <c r="J250" s="14"/>
      <c r="K250" s="11"/>
      <c r="L250" s="141"/>
      <c r="M250" s="141"/>
      <c r="N250" s="141"/>
      <c r="O250" s="141"/>
      <c r="P250" s="11"/>
      <c r="Q250" s="11"/>
      <c r="R250" s="180"/>
      <c r="S250" s="158"/>
      <c r="T250" s="137"/>
      <c r="U250" s="189"/>
      <c r="V250" s="192"/>
      <c r="W250" s="181"/>
      <c r="X250" s="182"/>
      <c r="Y250" s="183"/>
      <c r="Z250" s="184"/>
      <c r="AA250" s="185"/>
      <c r="AB250" s="185"/>
      <c r="AC250" s="185"/>
      <c r="AD250" s="187"/>
      <c r="AE250" s="186"/>
      <c r="AF250" s="193"/>
    </row>
    <row r="251" spans="1:32" s="3" customFormat="1" ht="30" customHeight="1" x14ac:dyDescent="0.35">
      <c r="A251" s="137">
        <v>241</v>
      </c>
      <c r="B251" s="62"/>
      <c r="C251" s="179"/>
      <c r="D251" s="21"/>
      <c r="E251" s="8"/>
      <c r="F251" s="179"/>
      <c r="G251" s="179"/>
      <c r="H251" s="8"/>
      <c r="I251" s="137"/>
      <c r="J251" s="14"/>
      <c r="K251" s="11"/>
      <c r="L251" s="141"/>
      <c r="M251" s="141"/>
      <c r="N251" s="141"/>
      <c r="O251" s="141"/>
      <c r="P251" s="11"/>
      <c r="Q251" s="11"/>
      <c r="R251" s="180"/>
      <c r="S251" s="158"/>
      <c r="T251" s="137"/>
      <c r="U251" s="189"/>
      <c r="V251" s="192"/>
      <c r="W251" s="181"/>
      <c r="X251" s="182"/>
      <c r="Y251" s="183"/>
      <c r="Z251" s="184"/>
      <c r="AA251" s="185"/>
      <c r="AB251" s="185"/>
      <c r="AC251" s="185"/>
      <c r="AD251" s="187"/>
      <c r="AE251" s="186"/>
      <c r="AF251" s="193"/>
    </row>
    <row r="252" spans="1:32" s="3" customFormat="1" ht="30" customHeight="1" x14ac:dyDescent="0.35">
      <c r="A252" s="137">
        <v>242</v>
      </c>
      <c r="B252" s="62"/>
      <c r="C252" s="179"/>
      <c r="D252" s="21"/>
      <c r="E252" s="8"/>
      <c r="F252" s="179"/>
      <c r="G252" s="179"/>
      <c r="H252" s="8"/>
      <c r="I252" s="137"/>
      <c r="J252" s="14"/>
      <c r="K252" s="11"/>
      <c r="L252" s="141"/>
      <c r="M252" s="141"/>
      <c r="N252" s="141"/>
      <c r="O252" s="141"/>
      <c r="P252" s="11"/>
      <c r="Q252" s="11"/>
      <c r="R252" s="180"/>
      <c r="S252" s="158"/>
      <c r="T252" s="137"/>
      <c r="U252" s="189"/>
      <c r="V252" s="192"/>
      <c r="W252" s="181"/>
      <c r="X252" s="182"/>
      <c r="Y252" s="183"/>
      <c r="Z252" s="184"/>
      <c r="AA252" s="185"/>
      <c r="AB252" s="185"/>
      <c r="AC252" s="185"/>
      <c r="AD252" s="187"/>
      <c r="AE252" s="186"/>
      <c r="AF252" s="193"/>
    </row>
    <row r="253" spans="1:32" s="3" customFormat="1" ht="30" customHeight="1" x14ac:dyDescent="0.35">
      <c r="A253" s="137">
        <v>243</v>
      </c>
      <c r="B253" s="62"/>
      <c r="C253" s="179"/>
      <c r="D253" s="21"/>
      <c r="E253" s="8"/>
      <c r="F253" s="179"/>
      <c r="G253" s="179"/>
      <c r="H253" s="8"/>
      <c r="I253" s="137"/>
      <c r="J253" s="14"/>
      <c r="K253" s="11"/>
      <c r="L253" s="141"/>
      <c r="M253" s="141"/>
      <c r="N253" s="141"/>
      <c r="O253" s="141"/>
      <c r="P253" s="11"/>
      <c r="Q253" s="11"/>
      <c r="R253" s="180"/>
      <c r="S253" s="158"/>
      <c r="T253" s="137"/>
      <c r="U253" s="189"/>
      <c r="V253" s="192"/>
      <c r="W253" s="181"/>
      <c r="X253" s="182"/>
      <c r="Y253" s="183"/>
      <c r="Z253" s="184"/>
      <c r="AA253" s="185"/>
      <c r="AB253" s="185"/>
      <c r="AC253" s="185"/>
      <c r="AD253" s="187"/>
      <c r="AE253" s="186"/>
      <c r="AF253" s="193"/>
    </row>
    <row r="254" spans="1:32" s="3" customFormat="1" ht="30" customHeight="1" x14ac:dyDescent="0.35">
      <c r="A254" s="137">
        <v>244</v>
      </c>
      <c r="B254" s="62"/>
      <c r="C254" s="179"/>
      <c r="D254" s="21"/>
      <c r="E254" s="8"/>
      <c r="F254" s="179"/>
      <c r="G254" s="179"/>
      <c r="H254" s="8"/>
      <c r="I254" s="137"/>
      <c r="J254" s="14"/>
      <c r="K254" s="11"/>
      <c r="L254" s="141"/>
      <c r="M254" s="141"/>
      <c r="N254" s="141"/>
      <c r="O254" s="141"/>
      <c r="P254" s="11"/>
      <c r="Q254" s="11"/>
      <c r="R254" s="180"/>
      <c r="S254" s="158"/>
      <c r="T254" s="137"/>
      <c r="U254" s="189"/>
      <c r="V254" s="192"/>
      <c r="W254" s="181"/>
      <c r="X254" s="182"/>
      <c r="Y254" s="183"/>
      <c r="Z254" s="184"/>
      <c r="AA254" s="185"/>
      <c r="AB254" s="185"/>
      <c r="AC254" s="185"/>
      <c r="AD254" s="187"/>
      <c r="AE254" s="186"/>
      <c r="AF254" s="193"/>
    </row>
    <row r="255" spans="1:32" s="3" customFormat="1" ht="30" customHeight="1" x14ac:dyDescent="0.35">
      <c r="A255" s="137">
        <v>245</v>
      </c>
      <c r="B255" s="62"/>
      <c r="C255" s="179"/>
      <c r="D255" s="21"/>
      <c r="E255" s="8"/>
      <c r="F255" s="179"/>
      <c r="G255" s="179"/>
      <c r="H255" s="8"/>
      <c r="I255" s="137"/>
      <c r="J255" s="14"/>
      <c r="K255" s="11"/>
      <c r="L255" s="141"/>
      <c r="M255" s="141"/>
      <c r="N255" s="141"/>
      <c r="O255" s="141"/>
      <c r="P255" s="11"/>
      <c r="Q255" s="11"/>
      <c r="R255" s="180"/>
      <c r="S255" s="158"/>
      <c r="T255" s="137"/>
      <c r="U255" s="189"/>
      <c r="V255" s="192"/>
      <c r="W255" s="181"/>
      <c r="X255" s="182"/>
      <c r="Y255" s="183"/>
      <c r="Z255" s="184"/>
      <c r="AA255" s="185"/>
      <c r="AB255" s="185"/>
      <c r="AC255" s="185"/>
      <c r="AD255" s="187"/>
      <c r="AE255" s="186"/>
      <c r="AF255" s="193"/>
    </row>
    <row r="256" spans="1:32" s="3" customFormat="1" ht="30" customHeight="1" x14ac:dyDescent="0.35">
      <c r="A256" s="137">
        <v>246</v>
      </c>
      <c r="B256" s="62"/>
      <c r="C256" s="179"/>
      <c r="D256" s="21"/>
      <c r="E256" s="8"/>
      <c r="F256" s="179"/>
      <c r="G256" s="179"/>
      <c r="H256" s="8"/>
      <c r="I256" s="137"/>
      <c r="J256" s="14"/>
      <c r="K256" s="11"/>
      <c r="L256" s="141"/>
      <c r="M256" s="141"/>
      <c r="N256" s="141"/>
      <c r="O256" s="141"/>
      <c r="P256" s="11"/>
      <c r="Q256" s="11"/>
      <c r="R256" s="180"/>
      <c r="S256" s="158"/>
      <c r="T256" s="137"/>
      <c r="U256" s="189"/>
      <c r="V256" s="192"/>
      <c r="W256" s="181"/>
      <c r="X256" s="182"/>
      <c r="Y256" s="183"/>
      <c r="Z256" s="184"/>
      <c r="AA256" s="185"/>
      <c r="AB256" s="185"/>
      <c r="AC256" s="185"/>
      <c r="AD256" s="187"/>
      <c r="AE256" s="186"/>
      <c r="AF256" s="193"/>
    </row>
    <row r="257" spans="1:32" s="3" customFormat="1" ht="30" customHeight="1" x14ac:dyDescent="0.35">
      <c r="A257" s="137">
        <v>247</v>
      </c>
      <c r="B257" s="62"/>
      <c r="C257" s="179"/>
      <c r="D257" s="21"/>
      <c r="E257" s="8"/>
      <c r="F257" s="179"/>
      <c r="G257" s="179"/>
      <c r="H257" s="8"/>
      <c r="I257" s="137"/>
      <c r="J257" s="14"/>
      <c r="K257" s="11"/>
      <c r="L257" s="141"/>
      <c r="M257" s="141"/>
      <c r="N257" s="141"/>
      <c r="O257" s="141"/>
      <c r="P257" s="11"/>
      <c r="Q257" s="11"/>
      <c r="R257" s="180"/>
      <c r="S257" s="158"/>
      <c r="T257" s="137"/>
      <c r="U257" s="189"/>
      <c r="V257" s="192"/>
      <c r="W257" s="181"/>
      <c r="X257" s="182"/>
      <c r="Y257" s="183"/>
      <c r="Z257" s="184"/>
      <c r="AA257" s="185"/>
      <c r="AB257" s="185"/>
      <c r="AC257" s="185"/>
      <c r="AD257" s="187"/>
      <c r="AE257" s="186"/>
      <c r="AF257" s="193"/>
    </row>
    <row r="258" spans="1:32" s="3" customFormat="1" ht="30" customHeight="1" x14ac:dyDescent="0.35">
      <c r="A258" s="137">
        <v>248</v>
      </c>
      <c r="B258" s="62"/>
      <c r="C258" s="179"/>
      <c r="D258" s="21"/>
      <c r="E258" s="8"/>
      <c r="F258" s="179"/>
      <c r="G258" s="179"/>
      <c r="H258" s="8"/>
      <c r="I258" s="137"/>
      <c r="J258" s="14"/>
      <c r="K258" s="11"/>
      <c r="L258" s="141"/>
      <c r="M258" s="141"/>
      <c r="N258" s="141"/>
      <c r="O258" s="141"/>
      <c r="P258" s="11"/>
      <c r="Q258" s="11"/>
      <c r="R258" s="180"/>
      <c r="S258" s="158"/>
      <c r="T258" s="137"/>
      <c r="U258" s="189"/>
      <c r="V258" s="192"/>
      <c r="W258" s="181"/>
      <c r="X258" s="182"/>
      <c r="Y258" s="183"/>
      <c r="Z258" s="184"/>
      <c r="AA258" s="185"/>
      <c r="AB258" s="185"/>
      <c r="AC258" s="185"/>
      <c r="AD258" s="187"/>
      <c r="AE258" s="186"/>
      <c r="AF258" s="193"/>
    </row>
    <row r="259" spans="1:32" s="3" customFormat="1" ht="30" customHeight="1" x14ac:dyDescent="0.35">
      <c r="A259" s="137">
        <v>249</v>
      </c>
      <c r="B259" s="62"/>
      <c r="C259" s="179"/>
      <c r="D259" s="21"/>
      <c r="E259" s="8"/>
      <c r="F259" s="179"/>
      <c r="G259" s="179"/>
      <c r="H259" s="8"/>
      <c r="I259" s="137"/>
      <c r="J259" s="14"/>
      <c r="K259" s="11"/>
      <c r="L259" s="141"/>
      <c r="M259" s="141"/>
      <c r="N259" s="141"/>
      <c r="O259" s="141"/>
      <c r="P259" s="11"/>
      <c r="Q259" s="11"/>
      <c r="R259" s="180"/>
      <c r="S259" s="158"/>
      <c r="T259" s="137"/>
      <c r="U259" s="189"/>
      <c r="V259" s="192"/>
      <c r="W259" s="181"/>
      <c r="X259" s="182"/>
      <c r="Y259" s="183"/>
      <c r="Z259" s="184"/>
      <c r="AA259" s="185"/>
      <c r="AB259" s="185"/>
      <c r="AC259" s="185"/>
      <c r="AD259" s="187"/>
      <c r="AE259" s="186"/>
      <c r="AF259" s="193"/>
    </row>
    <row r="260" spans="1:32" s="3" customFormat="1" ht="30" customHeight="1" x14ac:dyDescent="0.35">
      <c r="A260" s="137">
        <v>250</v>
      </c>
      <c r="B260" s="62"/>
      <c r="C260" s="179"/>
      <c r="D260" s="21"/>
      <c r="E260" s="8"/>
      <c r="F260" s="179"/>
      <c r="G260" s="179"/>
      <c r="H260" s="8"/>
      <c r="I260" s="137"/>
      <c r="J260" s="14"/>
      <c r="K260" s="11"/>
      <c r="L260" s="141"/>
      <c r="M260" s="141"/>
      <c r="N260" s="141"/>
      <c r="O260" s="141"/>
      <c r="P260" s="11"/>
      <c r="Q260" s="11"/>
      <c r="R260" s="180"/>
      <c r="S260" s="158"/>
      <c r="T260" s="137"/>
      <c r="U260" s="189"/>
      <c r="V260" s="192"/>
      <c r="W260" s="181"/>
      <c r="X260" s="182"/>
      <c r="Y260" s="183"/>
      <c r="Z260" s="184"/>
      <c r="AA260" s="185"/>
      <c r="AB260" s="185"/>
      <c r="AC260" s="185"/>
      <c r="AD260" s="187"/>
      <c r="AE260" s="186"/>
      <c r="AF260" s="193"/>
    </row>
    <row r="261" spans="1:32" s="3" customFormat="1" ht="30" customHeight="1" x14ac:dyDescent="0.35">
      <c r="A261" s="137">
        <v>251</v>
      </c>
      <c r="B261" s="62"/>
      <c r="C261" s="179"/>
      <c r="D261" s="21"/>
      <c r="E261" s="8"/>
      <c r="F261" s="179"/>
      <c r="G261" s="179"/>
      <c r="H261" s="8"/>
      <c r="I261" s="137"/>
      <c r="J261" s="14"/>
      <c r="K261" s="11"/>
      <c r="L261" s="141"/>
      <c r="M261" s="141"/>
      <c r="N261" s="141"/>
      <c r="O261" s="141"/>
      <c r="P261" s="11"/>
      <c r="Q261" s="11"/>
      <c r="R261" s="180"/>
      <c r="S261" s="158"/>
      <c r="T261" s="137"/>
      <c r="U261" s="189"/>
      <c r="V261" s="192"/>
      <c r="W261" s="181"/>
      <c r="X261" s="182"/>
      <c r="Y261" s="183"/>
      <c r="Z261" s="184"/>
      <c r="AA261" s="185"/>
      <c r="AB261" s="185"/>
      <c r="AC261" s="185"/>
      <c r="AD261" s="187"/>
      <c r="AE261" s="186"/>
      <c r="AF261" s="193"/>
    </row>
    <row r="262" spans="1:32" s="3" customFormat="1" ht="30" customHeight="1" x14ac:dyDescent="0.35">
      <c r="A262" s="137">
        <v>252</v>
      </c>
      <c r="B262" s="62"/>
      <c r="C262" s="179"/>
      <c r="D262" s="21"/>
      <c r="E262" s="8"/>
      <c r="F262" s="179"/>
      <c r="G262" s="179"/>
      <c r="H262" s="8"/>
      <c r="I262" s="137"/>
      <c r="J262" s="14"/>
      <c r="K262" s="11"/>
      <c r="L262" s="141"/>
      <c r="M262" s="141"/>
      <c r="N262" s="141"/>
      <c r="O262" s="141"/>
      <c r="P262" s="11"/>
      <c r="Q262" s="11"/>
      <c r="R262" s="180"/>
      <c r="S262" s="158"/>
      <c r="T262" s="137"/>
      <c r="U262" s="189"/>
      <c r="V262" s="192"/>
      <c r="W262" s="181"/>
      <c r="X262" s="182"/>
      <c r="Y262" s="183"/>
      <c r="Z262" s="184"/>
      <c r="AA262" s="185"/>
      <c r="AB262" s="185"/>
      <c r="AC262" s="185"/>
      <c r="AD262" s="187"/>
      <c r="AE262" s="186"/>
      <c r="AF262" s="193"/>
    </row>
    <row r="263" spans="1:32" s="3" customFormat="1" ht="30" customHeight="1" x14ac:dyDescent="0.35">
      <c r="A263" s="137">
        <v>253</v>
      </c>
      <c r="B263" s="62"/>
      <c r="C263" s="179"/>
      <c r="D263" s="21"/>
      <c r="E263" s="8"/>
      <c r="F263" s="179"/>
      <c r="G263" s="179"/>
      <c r="H263" s="8"/>
      <c r="I263" s="137"/>
      <c r="J263" s="14"/>
      <c r="K263" s="11"/>
      <c r="L263" s="141"/>
      <c r="M263" s="141"/>
      <c r="N263" s="141"/>
      <c r="O263" s="141"/>
      <c r="P263" s="11"/>
      <c r="Q263" s="11"/>
      <c r="R263" s="180"/>
      <c r="S263" s="158"/>
      <c r="T263" s="137"/>
      <c r="U263" s="189"/>
      <c r="V263" s="192"/>
      <c r="W263" s="181"/>
      <c r="X263" s="182"/>
      <c r="Y263" s="183"/>
      <c r="Z263" s="184"/>
      <c r="AA263" s="185"/>
      <c r="AB263" s="185"/>
      <c r="AC263" s="185"/>
      <c r="AD263" s="187"/>
      <c r="AE263" s="186"/>
      <c r="AF263" s="193"/>
    </row>
    <row r="264" spans="1:32" s="3" customFormat="1" ht="30" customHeight="1" x14ac:dyDescent="0.35">
      <c r="A264" s="137">
        <v>254</v>
      </c>
      <c r="B264" s="62"/>
      <c r="C264" s="179"/>
      <c r="D264" s="21"/>
      <c r="E264" s="8"/>
      <c r="F264" s="179"/>
      <c r="G264" s="179"/>
      <c r="H264" s="8"/>
      <c r="I264" s="137"/>
      <c r="J264" s="14"/>
      <c r="K264" s="11"/>
      <c r="L264" s="141"/>
      <c r="M264" s="141"/>
      <c r="N264" s="141"/>
      <c r="O264" s="141"/>
      <c r="P264" s="11"/>
      <c r="Q264" s="11"/>
      <c r="R264" s="180"/>
      <c r="S264" s="158"/>
      <c r="T264" s="137"/>
      <c r="U264" s="189"/>
      <c r="V264" s="192"/>
      <c r="W264" s="181"/>
      <c r="X264" s="182"/>
      <c r="Y264" s="183"/>
      <c r="Z264" s="184"/>
      <c r="AA264" s="185"/>
      <c r="AB264" s="185"/>
      <c r="AC264" s="185"/>
      <c r="AD264" s="187"/>
      <c r="AE264" s="186"/>
      <c r="AF264" s="193"/>
    </row>
    <row r="265" spans="1:32" s="3" customFormat="1" ht="30" customHeight="1" x14ac:dyDescent="0.35">
      <c r="A265" s="137">
        <v>255</v>
      </c>
      <c r="B265" s="62"/>
      <c r="C265" s="179"/>
      <c r="D265" s="21"/>
      <c r="E265" s="8"/>
      <c r="F265" s="179"/>
      <c r="G265" s="179"/>
      <c r="H265" s="8"/>
      <c r="I265" s="137"/>
      <c r="J265" s="14"/>
      <c r="K265" s="11"/>
      <c r="L265" s="141"/>
      <c r="M265" s="141"/>
      <c r="N265" s="141"/>
      <c r="O265" s="141"/>
      <c r="P265" s="11"/>
      <c r="Q265" s="11"/>
      <c r="R265" s="180"/>
      <c r="S265" s="158"/>
      <c r="T265" s="137"/>
      <c r="U265" s="189"/>
      <c r="V265" s="192"/>
      <c r="W265" s="181"/>
      <c r="X265" s="182"/>
      <c r="Y265" s="183"/>
      <c r="Z265" s="184"/>
      <c r="AA265" s="185"/>
      <c r="AB265" s="185"/>
      <c r="AC265" s="185"/>
      <c r="AD265" s="187"/>
      <c r="AE265" s="186"/>
      <c r="AF265" s="193"/>
    </row>
    <row r="266" spans="1:32" s="3" customFormat="1" ht="30" customHeight="1" x14ac:dyDescent="0.35">
      <c r="A266" s="137">
        <v>256</v>
      </c>
      <c r="B266" s="62"/>
      <c r="C266" s="179"/>
      <c r="D266" s="21"/>
      <c r="E266" s="8"/>
      <c r="F266" s="179"/>
      <c r="G266" s="179"/>
      <c r="H266" s="8"/>
      <c r="I266" s="137"/>
      <c r="J266" s="14"/>
      <c r="K266" s="11"/>
      <c r="L266" s="141"/>
      <c r="M266" s="141"/>
      <c r="N266" s="141"/>
      <c r="O266" s="141"/>
      <c r="P266" s="11"/>
      <c r="Q266" s="11"/>
      <c r="R266" s="180"/>
      <c r="S266" s="158"/>
      <c r="T266" s="137"/>
      <c r="U266" s="189"/>
      <c r="V266" s="192"/>
      <c r="W266" s="181"/>
      <c r="X266" s="182"/>
      <c r="Y266" s="183"/>
      <c r="Z266" s="184"/>
      <c r="AA266" s="185"/>
      <c r="AB266" s="185"/>
      <c r="AC266" s="185"/>
      <c r="AD266" s="187"/>
      <c r="AE266" s="186"/>
      <c r="AF266" s="193"/>
    </row>
    <row r="267" spans="1:32" s="3" customFormat="1" ht="30" customHeight="1" x14ac:dyDescent="0.35">
      <c r="A267" s="137">
        <v>257</v>
      </c>
      <c r="B267" s="62"/>
      <c r="C267" s="179"/>
      <c r="D267" s="21"/>
      <c r="E267" s="8"/>
      <c r="F267" s="179"/>
      <c r="G267" s="179"/>
      <c r="H267" s="8"/>
      <c r="I267" s="137"/>
      <c r="J267" s="14"/>
      <c r="K267" s="11"/>
      <c r="L267" s="141"/>
      <c r="M267" s="141"/>
      <c r="N267" s="141"/>
      <c r="O267" s="141"/>
      <c r="P267" s="11"/>
      <c r="Q267" s="11"/>
      <c r="R267" s="180"/>
      <c r="S267" s="158"/>
      <c r="T267" s="137"/>
      <c r="U267" s="189"/>
      <c r="V267" s="192"/>
      <c r="W267" s="181"/>
      <c r="X267" s="182"/>
      <c r="Y267" s="183"/>
      <c r="Z267" s="184"/>
      <c r="AA267" s="185"/>
      <c r="AB267" s="185"/>
      <c r="AC267" s="185"/>
      <c r="AD267" s="187"/>
      <c r="AE267" s="186"/>
      <c r="AF267" s="193"/>
    </row>
    <row r="268" spans="1:32" s="3" customFormat="1" ht="30" customHeight="1" x14ac:dyDescent="0.35">
      <c r="A268" s="137">
        <v>258</v>
      </c>
      <c r="B268" s="62"/>
      <c r="C268" s="179"/>
      <c r="D268" s="21"/>
      <c r="E268" s="8"/>
      <c r="F268" s="179"/>
      <c r="G268" s="179"/>
      <c r="H268" s="8"/>
      <c r="I268" s="137"/>
      <c r="J268" s="14"/>
      <c r="K268" s="11"/>
      <c r="L268" s="141"/>
      <c r="M268" s="141"/>
      <c r="N268" s="141"/>
      <c r="O268" s="141"/>
      <c r="P268" s="11"/>
      <c r="Q268" s="11"/>
      <c r="R268" s="180"/>
      <c r="S268" s="158"/>
      <c r="T268" s="137"/>
      <c r="U268" s="189"/>
      <c r="V268" s="192"/>
      <c r="W268" s="181"/>
      <c r="X268" s="182"/>
      <c r="Y268" s="183"/>
      <c r="Z268" s="184"/>
      <c r="AA268" s="185"/>
      <c r="AB268" s="185"/>
      <c r="AC268" s="185"/>
      <c r="AD268" s="187"/>
      <c r="AE268" s="186"/>
      <c r="AF268" s="193"/>
    </row>
    <row r="269" spans="1:32" s="3" customFormat="1" ht="30" customHeight="1" x14ac:dyDescent="0.35">
      <c r="A269" s="137">
        <v>259</v>
      </c>
      <c r="B269" s="62"/>
      <c r="C269" s="179"/>
      <c r="D269" s="21"/>
      <c r="E269" s="8"/>
      <c r="F269" s="179"/>
      <c r="G269" s="179"/>
      <c r="H269" s="8"/>
      <c r="I269" s="137"/>
      <c r="J269" s="14"/>
      <c r="K269" s="11"/>
      <c r="L269" s="141"/>
      <c r="M269" s="141"/>
      <c r="N269" s="141"/>
      <c r="O269" s="141"/>
      <c r="P269" s="11"/>
      <c r="Q269" s="11"/>
      <c r="R269" s="180"/>
      <c r="S269" s="158"/>
      <c r="T269" s="137"/>
      <c r="U269" s="189"/>
      <c r="V269" s="192"/>
      <c r="W269" s="181"/>
      <c r="X269" s="182"/>
      <c r="Y269" s="183"/>
      <c r="Z269" s="184"/>
      <c r="AA269" s="185"/>
      <c r="AB269" s="185"/>
      <c r="AC269" s="185"/>
      <c r="AD269" s="187"/>
      <c r="AE269" s="186"/>
      <c r="AF269" s="193"/>
    </row>
    <row r="270" spans="1:32" s="3" customFormat="1" ht="30" customHeight="1" x14ac:dyDescent="0.35">
      <c r="A270" s="137">
        <v>260</v>
      </c>
      <c r="B270" s="62"/>
      <c r="C270" s="179"/>
      <c r="D270" s="21"/>
      <c r="E270" s="8"/>
      <c r="F270" s="179"/>
      <c r="G270" s="179"/>
      <c r="H270" s="8"/>
      <c r="I270" s="137"/>
      <c r="J270" s="14"/>
      <c r="K270" s="11"/>
      <c r="L270" s="141"/>
      <c r="M270" s="141"/>
      <c r="N270" s="141"/>
      <c r="O270" s="141"/>
      <c r="P270" s="11"/>
      <c r="Q270" s="11"/>
      <c r="R270" s="180"/>
      <c r="S270" s="158"/>
      <c r="T270" s="137"/>
      <c r="U270" s="189"/>
      <c r="V270" s="192"/>
      <c r="W270" s="181"/>
      <c r="X270" s="182"/>
      <c r="Y270" s="183"/>
      <c r="Z270" s="184"/>
      <c r="AA270" s="185"/>
      <c r="AB270" s="185"/>
      <c r="AC270" s="185"/>
      <c r="AD270" s="187"/>
      <c r="AE270" s="186"/>
      <c r="AF270" s="193"/>
    </row>
    <row r="271" spans="1:32" s="3" customFormat="1" ht="30" customHeight="1" x14ac:dyDescent="0.35">
      <c r="A271" s="137">
        <v>261</v>
      </c>
      <c r="B271" s="62"/>
      <c r="C271" s="179"/>
      <c r="D271" s="21"/>
      <c r="E271" s="8"/>
      <c r="F271" s="179"/>
      <c r="G271" s="179"/>
      <c r="H271" s="8"/>
      <c r="I271" s="137"/>
      <c r="J271" s="14"/>
      <c r="K271" s="11"/>
      <c r="L271" s="141"/>
      <c r="M271" s="141"/>
      <c r="N271" s="141"/>
      <c r="O271" s="141"/>
      <c r="P271" s="11"/>
      <c r="Q271" s="11"/>
      <c r="R271" s="180"/>
      <c r="S271" s="158"/>
      <c r="T271" s="137"/>
      <c r="U271" s="189"/>
      <c r="V271" s="192"/>
      <c r="W271" s="181"/>
      <c r="X271" s="182"/>
      <c r="Y271" s="183"/>
      <c r="Z271" s="184"/>
      <c r="AA271" s="185"/>
      <c r="AB271" s="185"/>
      <c r="AC271" s="185"/>
      <c r="AD271" s="187"/>
      <c r="AE271" s="186"/>
      <c r="AF271" s="193"/>
    </row>
    <row r="272" spans="1:32" s="3" customFormat="1" ht="30" customHeight="1" x14ac:dyDescent="0.35">
      <c r="A272" s="137">
        <v>262</v>
      </c>
      <c r="B272" s="62"/>
      <c r="C272" s="179"/>
      <c r="D272" s="21"/>
      <c r="E272" s="8"/>
      <c r="F272" s="179"/>
      <c r="G272" s="179"/>
      <c r="H272" s="8"/>
      <c r="I272" s="137"/>
      <c r="J272" s="14"/>
      <c r="K272" s="11"/>
      <c r="L272" s="141"/>
      <c r="M272" s="141"/>
      <c r="N272" s="141"/>
      <c r="O272" s="141"/>
      <c r="P272" s="11"/>
      <c r="Q272" s="11"/>
      <c r="R272" s="180"/>
      <c r="S272" s="158"/>
      <c r="T272" s="137"/>
      <c r="U272" s="189"/>
      <c r="V272" s="192"/>
      <c r="W272" s="181"/>
      <c r="X272" s="182"/>
      <c r="Y272" s="183"/>
      <c r="Z272" s="184"/>
      <c r="AA272" s="185"/>
      <c r="AB272" s="185"/>
      <c r="AC272" s="185"/>
      <c r="AD272" s="187"/>
      <c r="AE272" s="186"/>
      <c r="AF272" s="193"/>
    </row>
    <row r="273" spans="1:32" s="3" customFormat="1" ht="30" customHeight="1" x14ac:dyDescent="0.35">
      <c r="A273" s="137">
        <v>263</v>
      </c>
      <c r="B273" s="62"/>
      <c r="C273" s="179"/>
      <c r="D273" s="21"/>
      <c r="E273" s="8"/>
      <c r="F273" s="179"/>
      <c r="G273" s="179"/>
      <c r="H273" s="8"/>
      <c r="I273" s="137"/>
      <c r="J273" s="14"/>
      <c r="K273" s="11"/>
      <c r="L273" s="141"/>
      <c r="M273" s="141"/>
      <c r="N273" s="141"/>
      <c r="O273" s="141"/>
      <c r="P273" s="11"/>
      <c r="Q273" s="11"/>
      <c r="R273" s="180"/>
      <c r="S273" s="158"/>
      <c r="T273" s="137"/>
      <c r="U273" s="189"/>
      <c r="V273" s="192"/>
      <c r="W273" s="181"/>
      <c r="X273" s="182"/>
      <c r="Y273" s="183"/>
      <c r="Z273" s="184"/>
      <c r="AA273" s="185"/>
      <c r="AB273" s="185"/>
      <c r="AC273" s="185"/>
      <c r="AD273" s="187"/>
      <c r="AE273" s="186"/>
      <c r="AF273" s="193"/>
    </row>
    <row r="274" spans="1:32" s="3" customFormat="1" ht="30" customHeight="1" x14ac:dyDescent="0.35">
      <c r="A274" s="137">
        <v>264</v>
      </c>
      <c r="B274" s="62"/>
      <c r="C274" s="179"/>
      <c r="D274" s="21"/>
      <c r="E274" s="8"/>
      <c r="F274" s="179"/>
      <c r="G274" s="179"/>
      <c r="H274" s="8"/>
      <c r="I274" s="137"/>
      <c r="J274" s="14"/>
      <c r="K274" s="11"/>
      <c r="L274" s="141"/>
      <c r="M274" s="141"/>
      <c r="N274" s="141"/>
      <c r="O274" s="141"/>
      <c r="P274" s="11"/>
      <c r="Q274" s="11"/>
      <c r="R274" s="180"/>
      <c r="S274" s="158"/>
      <c r="T274" s="137"/>
      <c r="U274" s="189"/>
      <c r="V274" s="192"/>
      <c r="W274" s="181"/>
      <c r="X274" s="182"/>
      <c r="Y274" s="183"/>
      <c r="Z274" s="184"/>
      <c r="AA274" s="185"/>
      <c r="AB274" s="185"/>
      <c r="AC274" s="185"/>
      <c r="AD274" s="187"/>
      <c r="AE274" s="186"/>
      <c r="AF274" s="193"/>
    </row>
    <row r="275" spans="1:32" s="3" customFormat="1" ht="30" customHeight="1" x14ac:dyDescent="0.35">
      <c r="A275" s="137">
        <v>265</v>
      </c>
      <c r="B275" s="62"/>
      <c r="C275" s="179"/>
      <c r="D275" s="21"/>
      <c r="E275" s="8"/>
      <c r="F275" s="179"/>
      <c r="G275" s="179"/>
      <c r="H275" s="8"/>
      <c r="I275" s="137"/>
      <c r="J275" s="14"/>
      <c r="K275" s="11"/>
      <c r="L275" s="141"/>
      <c r="M275" s="141"/>
      <c r="N275" s="141"/>
      <c r="O275" s="141"/>
      <c r="P275" s="11"/>
      <c r="Q275" s="11"/>
      <c r="R275" s="180"/>
      <c r="S275" s="158"/>
      <c r="T275" s="137"/>
      <c r="U275" s="189"/>
      <c r="V275" s="192"/>
      <c r="W275" s="181"/>
      <c r="X275" s="182"/>
      <c r="Y275" s="183"/>
      <c r="Z275" s="184"/>
      <c r="AA275" s="185"/>
      <c r="AB275" s="185"/>
      <c r="AC275" s="185"/>
      <c r="AD275" s="187"/>
      <c r="AE275" s="186"/>
      <c r="AF275" s="193"/>
    </row>
    <row r="276" spans="1:32" s="3" customFormat="1" ht="30" customHeight="1" x14ac:dyDescent="0.35">
      <c r="A276" s="137">
        <v>266</v>
      </c>
      <c r="B276" s="62"/>
      <c r="C276" s="179"/>
      <c r="D276" s="21"/>
      <c r="E276" s="8"/>
      <c r="F276" s="179"/>
      <c r="G276" s="179"/>
      <c r="H276" s="8"/>
      <c r="I276" s="137"/>
      <c r="J276" s="14"/>
      <c r="K276" s="11"/>
      <c r="L276" s="141"/>
      <c r="M276" s="141"/>
      <c r="N276" s="141"/>
      <c r="O276" s="141"/>
      <c r="P276" s="11"/>
      <c r="Q276" s="11"/>
      <c r="R276" s="180"/>
      <c r="S276" s="158"/>
      <c r="T276" s="137"/>
      <c r="U276" s="189"/>
      <c r="V276" s="192"/>
      <c r="W276" s="181"/>
      <c r="X276" s="182"/>
      <c r="Y276" s="183"/>
      <c r="Z276" s="184"/>
      <c r="AA276" s="185"/>
      <c r="AB276" s="185"/>
      <c r="AC276" s="185"/>
      <c r="AD276" s="187"/>
      <c r="AE276" s="186"/>
      <c r="AF276" s="193"/>
    </row>
    <row r="277" spans="1:32" s="3" customFormat="1" ht="30" customHeight="1" x14ac:dyDescent="0.35">
      <c r="A277" s="137">
        <v>267</v>
      </c>
      <c r="B277" s="62"/>
      <c r="C277" s="179"/>
      <c r="D277" s="21"/>
      <c r="E277" s="8"/>
      <c r="F277" s="179"/>
      <c r="G277" s="179"/>
      <c r="H277" s="8"/>
      <c r="I277" s="137"/>
      <c r="J277" s="14"/>
      <c r="K277" s="11"/>
      <c r="L277" s="141"/>
      <c r="M277" s="141"/>
      <c r="N277" s="141"/>
      <c r="O277" s="141"/>
      <c r="P277" s="11"/>
      <c r="Q277" s="11"/>
      <c r="R277" s="180"/>
      <c r="S277" s="158"/>
      <c r="T277" s="137"/>
      <c r="U277" s="189"/>
      <c r="V277" s="192"/>
      <c r="W277" s="181"/>
      <c r="X277" s="182"/>
      <c r="Y277" s="183"/>
      <c r="Z277" s="184"/>
      <c r="AA277" s="185"/>
      <c r="AB277" s="185"/>
      <c r="AC277" s="185"/>
      <c r="AD277" s="187"/>
      <c r="AE277" s="186"/>
      <c r="AF277" s="193"/>
    </row>
    <row r="278" spans="1:32" s="3" customFormat="1" ht="30" customHeight="1" x14ac:dyDescent="0.35">
      <c r="A278" s="137">
        <v>268</v>
      </c>
      <c r="B278" s="62"/>
      <c r="C278" s="179"/>
      <c r="D278" s="21"/>
      <c r="E278" s="8"/>
      <c r="F278" s="179"/>
      <c r="G278" s="179"/>
      <c r="H278" s="8"/>
      <c r="I278" s="137"/>
      <c r="J278" s="14"/>
      <c r="K278" s="11"/>
      <c r="L278" s="141"/>
      <c r="M278" s="141"/>
      <c r="N278" s="141"/>
      <c r="O278" s="141"/>
      <c r="P278" s="11"/>
      <c r="Q278" s="11"/>
      <c r="R278" s="180"/>
      <c r="S278" s="158"/>
      <c r="T278" s="137"/>
      <c r="U278" s="189"/>
      <c r="V278" s="192"/>
      <c r="W278" s="181"/>
      <c r="X278" s="182"/>
      <c r="Y278" s="183"/>
      <c r="Z278" s="184"/>
      <c r="AA278" s="185"/>
      <c r="AB278" s="185"/>
      <c r="AC278" s="185"/>
      <c r="AD278" s="187"/>
      <c r="AE278" s="186"/>
      <c r="AF278" s="193"/>
    </row>
    <row r="279" spans="1:32" s="3" customFormat="1" ht="30" customHeight="1" x14ac:dyDescent="0.35">
      <c r="A279" s="137">
        <v>269</v>
      </c>
      <c r="B279" s="62"/>
      <c r="C279" s="179"/>
      <c r="D279" s="21"/>
      <c r="E279" s="8"/>
      <c r="F279" s="179"/>
      <c r="G279" s="179"/>
      <c r="H279" s="8"/>
      <c r="I279" s="137"/>
      <c r="J279" s="14"/>
      <c r="K279" s="11"/>
      <c r="L279" s="141"/>
      <c r="M279" s="141"/>
      <c r="N279" s="141"/>
      <c r="O279" s="141"/>
      <c r="P279" s="11"/>
      <c r="Q279" s="11"/>
      <c r="R279" s="180"/>
      <c r="S279" s="158"/>
      <c r="T279" s="137"/>
      <c r="U279" s="189"/>
      <c r="V279" s="192"/>
      <c r="W279" s="181"/>
      <c r="X279" s="182"/>
      <c r="Y279" s="183"/>
      <c r="Z279" s="184"/>
      <c r="AA279" s="185"/>
      <c r="AB279" s="185"/>
      <c r="AC279" s="185"/>
      <c r="AD279" s="187"/>
      <c r="AE279" s="186"/>
      <c r="AF279" s="193"/>
    </row>
    <row r="280" spans="1:32" s="3" customFormat="1" ht="30" customHeight="1" x14ac:dyDescent="0.35">
      <c r="A280" s="137">
        <v>270</v>
      </c>
      <c r="B280" s="62"/>
      <c r="C280" s="179"/>
      <c r="D280" s="21"/>
      <c r="E280" s="8"/>
      <c r="F280" s="179"/>
      <c r="G280" s="179"/>
      <c r="H280" s="8"/>
      <c r="I280" s="137"/>
      <c r="J280" s="14"/>
      <c r="K280" s="11"/>
      <c r="L280" s="141"/>
      <c r="M280" s="141"/>
      <c r="N280" s="141"/>
      <c r="O280" s="141"/>
      <c r="P280" s="11"/>
      <c r="Q280" s="11"/>
      <c r="R280" s="180"/>
      <c r="S280" s="158"/>
      <c r="T280" s="137"/>
      <c r="U280" s="189"/>
      <c r="V280" s="192"/>
      <c r="W280" s="181"/>
      <c r="X280" s="182"/>
      <c r="Y280" s="183"/>
      <c r="Z280" s="184"/>
      <c r="AA280" s="185"/>
      <c r="AB280" s="185"/>
      <c r="AC280" s="185"/>
      <c r="AD280" s="187"/>
      <c r="AE280" s="186"/>
      <c r="AF280" s="193"/>
    </row>
    <row r="281" spans="1:32" s="3" customFormat="1" ht="30" customHeight="1" x14ac:dyDescent="0.35">
      <c r="A281" s="137">
        <v>271</v>
      </c>
      <c r="B281" s="144"/>
      <c r="C281" s="179"/>
      <c r="D281" s="21"/>
      <c r="E281" s="8"/>
      <c r="F281" s="179"/>
      <c r="G281" s="179"/>
      <c r="H281" s="8"/>
      <c r="I281" s="137"/>
      <c r="J281" s="14"/>
      <c r="K281" s="11"/>
      <c r="L281" s="141"/>
      <c r="M281" s="141"/>
      <c r="N281" s="141"/>
      <c r="O281" s="141"/>
      <c r="P281" s="11"/>
      <c r="Q281" s="11"/>
      <c r="R281" s="180"/>
      <c r="S281" s="158"/>
      <c r="T281" s="137"/>
      <c r="U281" s="189"/>
      <c r="V281" s="192"/>
      <c r="W281" s="181"/>
      <c r="X281" s="182"/>
      <c r="Y281" s="183"/>
      <c r="Z281" s="184"/>
      <c r="AA281" s="185"/>
      <c r="AB281" s="185"/>
      <c r="AC281" s="185"/>
      <c r="AD281" s="187"/>
      <c r="AE281" s="186"/>
      <c r="AF281" s="193"/>
    </row>
    <row r="282" spans="1:32" s="3" customFormat="1" ht="30" customHeight="1" x14ac:dyDescent="0.35">
      <c r="A282" s="137">
        <v>272</v>
      </c>
      <c r="B282" s="62"/>
      <c r="C282" s="179"/>
      <c r="D282" s="21"/>
      <c r="E282" s="8"/>
      <c r="F282" s="179"/>
      <c r="G282" s="179"/>
      <c r="H282" s="8"/>
      <c r="I282" s="137"/>
      <c r="J282" s="14"/>
      <c r="K282" s="11"/>
      <c r="L282" s="141"/>
      <c r="M282" s="141"/>
      <c r="N282" s="141"/>
      <c r="O282" s="141"/>
      <c r="P282" s="11"/>
      <c r="Q282" s="11"/>
      <c r="R282" s="180"/>
      <c r="S282" s="158"/>
      <c r="T282" s="137"/>
      <c r="U282" s="189"/>
      <c r="V282" s="192"/>
      <c r="W282" s="181"/>
      <c r="X282" s="182"/>
      <c r="Y282" s="183"/>
      <c r="Z282" s="184"/>
      <c r="AA282" s="185"/>
      <c r="AB282" s="185"/>
      <c r="AC282" s="185"/>
      <c r="AD282" s="187"/>
      <c r="AE282" s="186"/>
      <c r="AF282" s="193"/>
    </row>
    <row r="283" spans="1:32" s="3" customFormat="1" ht="30" customHeight="1" x14ac:dyDescent="0.35">
      <c r="A283" s="137">
        <v>273</v>
      </c>
      <c r="B283" s="62"/>
      <c r="C283" s="179"/>
      <c r="D283" s="21"/>
      <c r="E283" s="8"/>
      <c r="F283" s="179"/>
      <c r="G283" s="179"/>
      <c r="H283" s="8"/>
      <c r="I283" s="137"/>
      <c r="J283" s="14"/>
      <c r="K283" s="11"/>
      <c r="L283" s="141"/>
      <c r="M283" s="141"/>
      <c r="N283" s="141"/>
      <c r="O283" s="141"/>
      <c r="P283" s="11"/>
      <c r="Q283" s="11"/>
      <c r="R283" s="180"/>
      <c r="S283" s="158"/>
      <c r="T283" s="137"/>
      <c r="U283" s="189"/>
      <c r="V283" s="192"/>
      <c r="W283" s="181"/>
      <c r="X283" s="182"/>
      <c r="Y283" s="183"/>
      <c r="Z283" s="184"/>
      <c r="AA283" s="185"/>
      <c r="AB283" s="185"/>
      <c r="AC283" s="185"/>
      <c r="AD283" s="187"/>
      <c r="AE283" s="186"/>
      <c r="AF283" s="193"/>
    </row>
    <row r="284" spans="1:32" s="3" customFormat="1" ht="30" customHeight="1" x14ac:dyDescent="0.35">
      <c r="A284" s="137">
        <v>274</v>
      </c>
      <c r="B284" s="62"/>
      <c r="C284" s="179"/>
      <c r="D284" s="21"/>
      <c r="E284" s="8"/>
      <c r="F284" s="179"/>
      <c r="G284" s="179"/>
      <c r="H284" s="8"/>
      <c r="I284" s="137"/>
      <c r="J284" s="14"/>
      <c r="K284" s="11"/>
      <c r="L284" s="141"/>
      <c r="M284" s="141"/>
      <c r="N284" s="141"/>
      <c r="O284" s="141"/>
      <c r="P284" s="11"/>
      <c r="Q284" s="11"/>
      <c r="R284" s="180"/>
      <c r="S284" s="158"/>
      <c r="T284" s="137"/>
      <c r="U284" s="189"/>
      <c r="V284" s="192"/>
      <c r="W284" s="181"/>
      <c r="X284" s="182"/>
      <c r="Y284" s="183"/>
      <c r="Z284" s="184"/>
      <c r="AA284" s="185"/>
      <c r="AB284" s="185"/>
      <c r="AC284" s="185"/>
      <c r="AD284" s="187"/>
      <c r="AE284" s="186"/>
      <c r="AF284" s="193"/>
    </row>
    <row r="285" spans="1:32" s="3" customFormat="1" ht="30" customHeight="1" x14ac:dyDescent="0.35">
      <c r="A285" s="137">
        <v>275</v>
      </c>
      <c r="B285" s="62"/>
      <c r="C285" s="179"/>
      <c r="D285" s="21"/>
      <c r="E285" s="8"/>
      <c r="F285" s="179"/>
      <c r="G285" s="179"/>
      <c r="H285" s="8"/>
      <c r="I285" s="137"/>
      <c r="J285" s="14"/>
      <c r="K285" s="11"/>
      <c r="L285" s="141"/>
      <c r="M285" s="141"/>
      <c r="N285" s="141"/>
      <c r="O285" s="141"/>
      <c r="P285" s="11"/>
      <c r="Q285" s="11"/>
      <c r="R285" s="180"/>
      <c r="S285" s="158"/>
      <c r="T285" s="137"/>
      <c r="U285" s="189"/>
      <c r="V285" s="192"/>
      <c r="W285" s="181"/>
      <c r="X285" s="182"/>
      <c r="Y285" s="183"/>
      <c r="Z285" s="184"/>
      <c r="AA285" s="185"/>
      <c r="AB285" s="185"/>
      <c r="AC285" s="185"/>
      <c r="AD285" s="187"/>
      <c r="AE285" s="186"/>
      <c r="AF285" s="193"/>
    </row>
    <row r="286" spans="1:32" s="3" customFormat="1" ht="30" customHeight="1" x14ac:dyDescent="0.35">
      <c r="A286" s="137">
        <v>276</v>
      </c>
      <c r="B286" s="62"/>
      <c r="C286" s="179"/>
      <c r="D286" s="21"/>
      <c r="E286" s="8"/>
      <c r="F286" s="179"/>
      <c r="G286" s="179"/>
      <c r="H286" s="8"/>
      <c r="I286" s="137"/>
      <c r="J286" s="14"/>
      <c r="K286" s="11"/>
      <c r="L286" s="141"/>
      <c r="M286" s="141"/>
      <c r="N286" s="141"/>
      <c r="O286" s="141"/>
      <c r="P286" s="11"/>
      <c r="Q286" s="11"/>
      <c r="R286" s="180"/>
      <c r="S286" s="158"/>
      <c r="T286" s="137"/>
      <c r="U286" s="189"/>
      <c r="V286" s="192"/>
      <c r="W286" s="181"/>
      <c r="X286" s="182"/>
      <c r="Y286" s="183"/>
      <c r="Z286" s="184"/>
      <c r="AA286" s="185"/>
      <c r="AB286" s="185"/>
      <c r="AC286" s="185"/>
      <c r="AD286" s="187"/>
      <c r="AE286" s="186"/>
      <c r="AF286" s="193"/>
    </row>
    <row r="287" spans="1:32" s="3" customFormat="1" ht="30" customHeight="1" x14ac:dyDescent="0.35">
      <c r="A287" s="137">
        <v>277</v>
      </c>
      <c r="B287" s="62"/>
      <c r="C287" s="179"/>
      <c r="D287" s="21"/>
      <c r="E287" s="8"/>
      <c r="F287" s="179"/>
      <c r="G287" s="179"/>
      <c r="H287" s="8"/>
      <c r="I287" s="137"/>
      <c r="J287" s="14"/>
      <c r="K287" s="11"/>
      <c r="L287" s="141"/>
      <c r="M287" s="141"/>
      <c r="N287" s="141"/>
      <c r="O287" s="141"/>
      <c r="P287" s="11"/>
      <c r="Q287" s="11"/>
      <c r="R287" s="180"/>
      <c r="S287" s="158"/>
      <c r="T287" s="137"/>
      <c r="U287" s="189"/>
      <c r="V287" s="192"/>
      <c r="W287" s="181"/>
      <c r="X287" s="182"/>
      <c r="Y287" s="183"/>
      <c r="Z287" s="184"/>
      <c r="AA287" s="185"/>
      <c r="AB287" s="185"/>
      <c r="AC287" s="185"/>
      <c r="AD287" s="187"/>
      <c r="AE287" s="186"/>
      <c r="AF287" s="193"/>
    </row>
    <row r="288" spans="1:32" s="3" customFormat="1" ht="30" customHeight="1" x14ac:dyDescent="0.35">
      <c r="A288" s="137">
        <v>278</v>
      </c>
      <c r="B288" s="62"/>
      <c r="C288" s="179"/>
      <c r="D288" s="21"/>
      <c r="E288" s="8"/>
      <c r="F288" s="179"/>
      <c r="G288" s="179"/>
      <c r="H288" s="8"/>
      <c r="I288" s="137"/>
      <c r="J288" s="14"/>
      <c r="K288" s="11"/>
      <c r="L288" s="141"/>
      <c r="M288" s="141"/>
      <c r="N288" s="141"/>
      <c r="O288" s="141"/>
      <c r="P288" s="11"/>
      <c r="Q288" s="11"/>
      <c r="R288" s="180"/>
      <c r="S288" s="158"/>
      <c r="T288" s="137"/>
      <c r="U288" s="189"/>
      <c r="V288" s="192"/>
      <c r="W288" s="181"/>
      <c r="X288" s="182"/>
      <c r="Y288" s="183"/>
      <c r="Z288" s="184"/>
      <c r="AA288" s="185"/>
      <c r="AB288" s="185"/>
      <c r="AC288" s="185"/>
      <c r="AD288" s="187"/>
      <c r="AE288" s="186"/>
      <c r="AF288" s="193"/>
    </row>
    <row r="289" spans="1:32" s="3" customFormat="1" ht="30" customHeight="1" x14ac:dyDescent="0.35">
      <c r="A289" s="137">
        <v>279</v>
      </c>
      <c r="B289" s="62"/>
      <c r="C289" s="179"/>
      <c r="D289" s="21"/>
      <c r="E289" s="8"/>
      <c r="F289" s="179"/>
      <c r="G289" s="179"/>
      <c r="H289" s="8"/>
      <c r="I289" s="137"/>
      <c r="J289" s="14"/>
      <c r="K289" s="11"/>
      <c r="L289" s="141"/>
      <c r="M289" s="141"/>
      <c r="N289" s="141"/>
      <c r="O289" s="141"/>
      <c r="P289" s="11"/>
      <c r="Q289" s="11"/>
      <c r="R289" s="180"/>
      <c r="S289" s="158"/>
      <c r="T289" s="137"/>
      <c r="U289" s="189"/>
      <c r="V289" s="192"/>
      <c r="W289" s="181"/>
      <c r="X289" s="182"/>
      <c r="Y289" s="183"/>
      <c r="Z289" s="184"/>
      <c r="AA289" s="185"/>
      <c r="AB289" s="185"/>
      <c r="AC289" s="185"/>
      <c r="AD289" s="187"/>
      <c r="AE289" s="186"/>
      <c r="AF289" s="193"/>
    </row>
    <row r="290" spans="1:32" s="3" customFormat="1" ht="30" customHeight="1" x14ac:dyDescent="0.35">
      <c r="A290" s="137">
        <v>280</v>
      </c>
      <c r="B290" s="62"/>
      <c r="C290" s="179"/>
      <c r="D290" s="21"/>
      <c r="E290" s="8"/>
      <c r="F290" s="179"/>
      <c r="G290" s="179"/>
      <c r="H290" s="8"/>
      <c r="I290" s="137"/>
      <c r="J290" s="14"/>
      <c r="K290" s="11"/>
      <c r="L290" s="141"/>
      <c r="M290" s="141"/>
      <c r="N290" s="141"/>
      <c r="O290" s="141"/>
      <c r="P290" s="11"/>
      <c r="Q290" s="11"/>
      <c r="R290" s="180"/>
      <c r="S290" s="158"/>
      <c r="T290" s="137"/>
      <c r="U290" s="189"/>
      <c r="V290" s="192"/>
      <c r="W290" s="181"/>
      <c r="X290" s="182"/>
      <c r="Y290" s="183"/>
      <c r="Z290" s="184"/>
      <c r="AA290" s="185"/>
      <c r="AB290" s="185"/>
      <c r="AC290" s="185"/>
      <c r="AD290" s="187"/>
      <c r="AE290" s="186"/>
      <c r="AF290" s="193"/>
    </row>
    <row r="291" spans="1:32" s="3" customFormat="1" ht="30" customHeight="1" x14ac:dyDescent="0.35">
      <c r="A291" s="137">
        <v>281</v>
      </c>
      <c r="B291" s="62"/>
      <c r="C291" s="179"/>
      <c r="D291" s="21"/>
      <c r="E291" s="8"/>
      <c r="F291" s="179"/>
      <c r="G291" s="179"/>
      <c r="H291" s="8"/>
      <c r="I291" s="137"/>
      <c r="J291" s="14"/>
      <c r="K291" s="11"/>
      <c r="L291" s="141"/>
      <c r="M291" s="141"/>
      <c r="N291" s="141"/>
      <c r="O291" s="141"/>
      <c r="P291" s="11"/>
      <c r="Q291" s="11"/>
      <c r="R291" s="180"/>
      <c r="S291" s="158"/>
      <c r="T291" s="137"/>
      <c r="U291" s="189"/>
      <c r="V291" s="192"/>
      <c r="W291" s="181"/>
      <c r="X291" s="182"/>
      <c r="Y291" s="183"/>
      <c r="Z291" s="184"/>
      <c r="AA291" s="185"/>
      <c r="AB291" s="185"/>
      <c r="AC291" s="185"/>
      <c r="AD291" s="187"/>
      <c r="AE291" s="186"/>
      <c r="AF291" s="193"/>
    </row>
    <row r="292" spans="1:32" s="3" customFormat="1" ht="30" customHeight="1" x14ac:dyDescent="0.35">
      <c r="A292" s="137">
        <v>282</v>
      </c>
      <c r="B292" s="62"/>
      <c r="C292" s="179"/>
      <c r="D292" s="21"/>
      <c r="E292" s="8"/>
      <c r="F292" s="179"/>
      <c r="G292" s="179"/>
      <c r="H292" s="8"/>
      <c r="I292" s="137"/>
      <c r="J292" s="14"/>
      <c r="K292" s="11"/>
      <c r="L292" s="141"/>
      <c r="M292" s="141"/>
      <c r="N292" s="141"/>
      <c r="O292" s="141"/>
      <c r="P292" s="11"/>
      <c r="Q292" s="11"/>
      <c r="R292" s="180"/>
      <c r="S292" s="158"/>
      <c r="T292" s="137"/>
      <c r="U292" s="189"/>
      <c r="V292" s="192"/>
      <c r="W292" s="181"/>
      <c r="X292" s="182"/>
      <c r="Y292" s="183"/>
      <c r="Z292" s="184"/>
      <c r="AA292" s="185"/>
      <c r="AB292" s="185"/>
      <c r="AC292" s="185"/>
      <c r="AD292" s="187"/>
      <c r="AE292" s="186"/>
      <c r="AF292" s="193"/>
    </row>
    <row r="293" spans="1:32" s="3" customFormat="1" ht="30" customHeight="1" x14ac:dyDescent="0.35">
      <c r="A293" s="137">
        <v>283</v>
      </c>
      <c r="B293" s="62"/>
      <c r="C293" s="179"/>
      <c r="D293" s="21"/>
      <c r="E293" s="8"/>
      <c r="F293" s="179"/>
      <c r="G293" s="179"/>
      <c r="H293" s="8"/>
      <c r="I293" s="137"/>
      <c r="J293" s="14"/>
      <c r="K293" s="11"/>
      <c r="L293" s="141"/>
      <c r="M293" s="141"/>
      <c r="N293" s="141"/>
      <c r="O293" s="141"/>
      <c r="P293" s="11"/>
      <c r="Q293" s="11"/>
      <c r="R293" s="180"/>
      <c r="S293" s="158"/>
      <c r="T293" s="137"/>
      <c r="U293" s="189"/>
      <c r="V293" s="192"/>
      <c r="W293" s="181"/>
      <c r="X293" s="182"/>
      <c r="Y293" s="183"/>
      <c r="Z293" s="184"/>
      <c r="AA293" s="185"/>
      <c r="AB293" s="185"/>
      <c r="AC293" s="185"/>
      <c r="AD293" s="187"/>
      <c r="AE293" s="186"/>
      <c r="AF293" s="193"/>
    </row>
    <row r="294" spans="1:32" s="3" customFormat="1" ht="30" customHeight="1" x14ac:dyDescent="0.35">
      <c r="A294" s="137">
        <v>284</v>
      </c>
      <c r="B294" s="62"/>
      <c r="C294" s="179"/>
      <c r="D294" s="21"/>
      <c r="E294" s="8"/>
      <c r="F294" s="179"/>
      <c r="G294" s="179"/>
      <c r="H294" s="8"/>
      <c r="I294" s="137"/>
      <c r="J294" s="14"/>
      <c r="K294" s="11"/>
      <c r="L294" s="141"/>
      <c r="M294" s="141"/>
      <c r="N294" s="141"/>
      <c r="O294" s="141"/>
      <c r="P294" s="11"/>
      <c r="Q294" s="11"/>
      <c r="R294" s="180"/>
      <c r="S294" s="158"/>
      <c r="T294" s="137"/>
      <c r="U294" s="189"/>
      <c r="V294" s="192"/>
      <c r="W294" s="181"/>
      <c r="X294" s="182"/>
      <c r="Y294" s="183"/>
      <c r="Z294" s="184"/>
      <c r="AA294" s="185"/>
      <c r="AB294" s="185"/>
      <c r="AC294" s="185"/>
      <c r="AD294" s="187"/>
      <c r="AE294" s="186"/>
      <c r="AF294" s="193"/>
    </row>
    <row r="295" spans="1:32" s="3" customFormat="1" ht="30" customHeight="1" x14ac:dyDescent="0.35">
      <c r="A295" s="137">
        <v>285</v>
      </c>
      <c r="B295" s="62"/>
      <c r="C295" s="179"/>
      <c r="D295" s="21"/>
      <c r="E295" s="8"/>
      <c r="F295" s="179"/>
      <c r="G295" s="179"/>
      <c r="H295" s="8"/>
      <c r="I295" s="137"/>
      <c r="J295" s="14"/>
      <c r="K295" s="11"/>
      <c r="L295" s="141"/>
      <c r="M295" s="141"/>
      <c r="N295" s="141"/>
      <c r="O295" s="141"/>
      <c r="P295" s="11"/>
      <c r="Q295" s="11"/>
      <c r="R295" s="180"/>
      <c r="S295" s="158"/>
      <c r="T295" s="137"/>
      <c r="U295" s="189"/>
      <c r="V295" s="192"/>
      <c r="W295" s="181"/>
      <c r="X295" s="182"/>
      <c r="Y295" s="183"/>
      <c r="Z295" s="184"/>
      <c r="AA295" s="185"/>
      <c r="AB295" s="185"/>
      <c r="AC295" s="185"/>
      <c r="AD295" s="187"/>
      <c r="AE295" s="186"/>
      <c r="AF295" s="193"/>
    </row>
    <row r="296" spans="1:32" s="3" customFormat="1" ht="30" customHeight="1" x14ac:dyDescent="0.35">
      <c r="A296" s="137">
        <v>286</v>
      </c>
      <c r="B296" s="62"/>
      <c r="C296" s="179"/>
      <c r="D296" s="21"/>
      <c r="E296" s="8"/>
      <c r="F296" s="179"/>
      <c r="G296" s="179"/>
      <c r="H296" s="8"/>
      <c r="I296" s="137"/>
      <c r="J296" s="14"/>
      <c r="K296" s="11"/>
      <c r="L296" s="141"/>
      <c r="M296" s="141"/>
      <c r="N296" s="141"/>
      <c r="O296" s="141"/>
      <c r="P296" s="11"/>
      <c r="Q296" s="11"/>
      <c r="R296" s="180"/>
      <c r="S296" s="158"/>
      <c r="T296" s="137"/>
      <c r="U296" s="189"/>
      <c r="V296" s="192"/>
      <c r="W296" s="181"/>
      <c r="X296" s="182"/>
      <c r="Y296" s="183"/>
      <c r="Z296" s="184"/>
      <c r="AA296" s="185"/>
      <c r="AB296" s="185"/>
      <c r="AC296" s="185"/>
      <c r="AD296" s="187"/>
      <c r="AE296" s="186"/>
      <c r="AF296" s="193"/>
    </row>
    <row r="297" spans="1:32" s="3" customFormat="1" ht="30" customHeight="1" x14ac:dyDescent="0.35">
      <c r="A297" s="137">
        <v>287</v>
      </c>
      <c r="B297" s="62"/>
      <c r="C297" s="179"/>
      <c r="D297" s="21"/>
      <c r="E297" s="8"/>
      <c r="F297" s="179"/>
      <c r="G297" s="179"/>
      <c r="H297" s="8"/>
      <c r="I297" s="137"/>
      <c r="J297" s="14"/>
      <c r="K297" s="11"/>
      <c r="L297" s="141"/>
      <c r="M297" s="141"/>
      <c r="N297" s="141"/>
      <c r="O297" s="141"/>
      <c r="P297" s="11"/>
      <c r="Q297" s="11"/>
      <c r="R297" s="180"/>
      <c r="S297" s="158"/>
      <c r="T297" s="137"/>
      <c r="U297" s="189"/>
      <c r="V297" s="192"/>
      <c r="W297" s="181"/>
      <c r="X297" s="182"/>
      <c r="Y297" s="183"/>
      <c r="Z297" s="184"/>
      <c r="AA297" s="185"/>
      <c r="AB297" s="185"/>
      <c r="AC297" s="185"/>
      <c r="AD297" s="187"/>
      <c r="AE297" s="186"/>
      <c r="AF297" s="193"/>
    </row>
    <row r="298" spans="1:32" s="3" customFormat="1" ht="30" customHeight="1" x14ac:dyDescent="0.35">
      <c r="A298" s="137">
        <v>288</v>
      </c>
      <c r="B298" s="62"/>
      <c r="C298" s="179"/>
      <c r="D298" s="21"/>
      <c r="E298" s="8"/>
      <c r="F298" s="179"/>
      <c r="G298" s="179"/>
      <c r="H298" s="8"/>
      <c r="I298" s="137"/>
      <c r="J298" s="14"/>
      <c r="K298" s="11"/>
      <c r="L298" s="141"/>
      <c r="M298" s="141"/>
      <c r="N298" s="141"/>
      <c r="O298" s="141"/>
      <c r="P298" s="11"/>
      <c r="Q298" s="11"/>
      <c r="R298" s="180"/>
      <c r="S298" s="158"/>
      <c r="T298" s="137"/>
      <c r="U298" s="189"/>
      <c r="V298" s="192"/>
      <c r="W298" s="181"/>
      <c r="X298" s="182"/>
      <c r="Y298" s="183"/>
      <c r="Z298" s="184"/>
      <c r="AA298" s="185"/>
      <c r="AB298" s="185"/>
      <c r="AC298" s="185"/>
      <c r="AD298" s="187"/>
      <c r="AE298" s="186"/>
      <c r="AF298" s="193"/>
    </row>
    <row r="299" spans="1:32" s="3" customFormat="1" ht="30" customHeight="1" x14ac:dyDescent="0.35">
      <c r="A299" s="137">
        <v>289</v>
      </c>
      <c r="B299" s="62"/>
      <c r="C299" s="179"/>
      <c r="D299" s="21"/>
      <c r="E299" s="8"/>
      <c r="F299" s="179"/>
      <c r="G299" s="179"/>
      <c r="H299" s="8"/>
      <c r="I299" s="137"/>
      <c r="J299" s="14"/>
      <c r="K299" s="11"/>
      <c r="L299" s="141"/>
      <c r="M299" s="141"/>
      <c r="N299" s="141"/>
      <c r="O299" s="141"/>
      <c r="P299" s="11"/>
      <c r="Q299" s="11"/>
      <c r="R299" s="180"/>
      <c r="S299" s="158"/>
      <c r="T299" s="137"/>
      <c r="U299" s="189"/>
      <c r="V299" s="192"/>
      <c r="W299" s="181"/>
      <c r="X299" s="182"/>
      <c r="Y299" s="183"/>
      <c r="Z299" s="184"/>
      <c r="AA299" s="185"/>
      <c r="AB299" s="185"/>
      <c r="AC299" s="185"/>
      <c r="AD299" s="187"/>
      <c r="AE299" s="186"/>
      <c r="AF299" s="193"/>
    </row>
    <row r="300" spans="1:32" s="3" customFormat="1" ht="30" customHeight="1" x14ac:dyDescent="0.35">
      <c r="A300" s="137">
        <v>290</v>
      </c>
      <c r="B300" s="62"/>
      <c r="C300" s="179"/>
      <c r="D300" s="21"/>
      <c r="E300" s="8"/>
      <c r="F300" s="179"/>
      <c r="G300" s="179"/>
      <c r="H300" s="8"/>
      <c r="I300" s="137"/>
      <c r="J300" s="14"/>
      <c r="K300" s="11"/>
      <c r="L300" s="141"/>
      <c r="M300" s="141"/>
      <c r="N300" s="141"/>
      <c r="O300" s="141"/>
      <c r="P300" s="11"/>
      <c r="Q300" s="11"/>
      <c r="R300" s="180"/>
      <c r="S300" s="158"/>
      <c r="T300" s="137"/>
      <c r="U300" s="189"/>
      <c r="V300" s="192"/>
      <c r="W300" s="181"/>
      <c r="X300" s="182"/>
      <c r="Y300" s="183"/>
      <c r="Z300" s="184"/>
      <c r="AA300" s="185"/>
      <c r="AB300" s="185"/>
      <c r="AC300" s="185"/>
      <c r="AD300" s="187"/>
      <c r="AE300" s="186"/>
      <c r="AF300" s="193"/>
    </row>
    <row r="301" spans="1:32" s="3" customFormat="1" ht="30" customHeight="1" x14ac:dyDescent="0.35">
      <c r="A301" s="137">
        <v>291</v>
      </c>
      <c r="B301" s="62"/>
      <c r="C301" s="179"/>
      <c r="D301" s="21"/>
      <c r="E301" s="8"/>
      <c r="F301" s="179"/>
      <c r="G301" s="179"/>
      <c r="H301" s="8"/>
      <c r="I301" s="137"/>
      <c r="J301" s="14"/>
      <c r="K301" s="11"/>
      <c r="L301" s="141"/>
      <c r="M301" s="141"/>
      <c r="N301" s="141"/>
      <c r="O301" s="141"/>
      <c r="P301" s="11"/>
      <c r="Q301" s="11"/>
      <c r="R301" s="180"/>
      <c r="S301" s="158"/>
      <c r="T301" s="137"/>
      <c r="U301" s="189"/>
      <c r="V301" s="192"/>
      <c r="W301" s="181"/>
      <c r="X301" s="182"/>
      <c r="Y301" s="183"/>
      <c r="Z301" s="184"/>
      <c r="AA301" s="185"/>
      <c r="AB301" s="185"/>
      <c r="AC301" s="185"/>
      <c r="AD301" s="187"/>
      <c r="AE301" s="186"/>
      <c r="AF301" s="193"/>
    </row>
    <row r="302" spans="1:32" s="3" customFormat="1" ht="30" customHeight="1" x14ac:dyDescent="0.35">
      <c r="A302" s="137">
        <v>292</v>
      </c>
      <c r="B302" s="62"/>
      <c r="C302" s="179"/>
      <c r="D302" s="21"/>
      <c r="E302" s="8"/>
      <c r="F302" s="179"/>
      <c r="G302" s="179"/>
      <c r="H302" s="8"/>
      <c r="I302" s="137"/>
      <c r="J302" s="14"/>
      <c r="K302" s="11"/>
      <c r="L302" s="141"/>
      <c r="M302" s="141"/>
      <c r="N302" s="141"/>
      <c r="O302" s="141"/>
      <c r="P302" s="11"/>
      <c r="Q302" s="11"/>
      <c r="R302" s="180"/>
      <c r="S302" s="158"/>
      <c r="T302" s="137"/>
      <c r="U302" s="189"/>
      <c r="V302" s="192"/>
      <c r="W302" s="181"/>
      <c r="X302" s="182"/>
      <c r="Y302" s="183"/>
      <c r="Z302" s="184"/>
      <c r="AA302" s="185"/>
      <c r="AB302" s="185"/>
      <c r="AC302" s="185"/>
      <c r="AD302" s="187"/>
      <c r="AE302" s="186"/>
      <c r="AF302" s="193"/>
    </row>
    <row r="303" spans="1:32" s="3" customFormat="1" ht="30" customHeight="1" x14ac:dyDescent="0.35">
      <c r="A303" s="137">
        <v>293</v>
      </c>
      <c r="B303" s="62"/>
      <c r="C303" s="179"/>
      <c r="D303" s="21"/>
      <c r="E303" s="8"/>
      <c r="F303" s="179"/>
      <c r="G303" s="179"/>
      <c r="H303" s="8"/>
      <c r="I303" s="137"/>
      <c r="J303" s="14"/>
      <c r="K303" s="11"/>
      <c r="L303" s="141"/>
      <c r="M303" s="141"/>
      <c r="N303" s="141"/>
      <c r="O303" s="141"/>
      <c r="P303" s="11"/>
      <c r="Q303" s="11"/>
      <c r="R303" s="180"/>
      <c r="S303" s="158"/>
      <c r="T303" s="137"/>
      <c r="U303" s="189"/>
      <c r="V303" s="192"/>
      <c r="W303" s="181"/>
      <c r="X303" s="182"/>
      <c r="Y303" s="183"/>
      <c r="Z303" s="184"/>
      <c r="AA303" s="185"/>
      <c r="AB303" s="185"/>
      <c r="AC303" s="185"/>
      <c r="AD303" s="187"/>
      <c r="AE303" s="186"/>
      <c r="AF303" s="193"/>
    </row>
    <row r="304" spans="1:32" s="3" customFormat="1" ht="30" customHeight="1" x14ac:dyDescent="0.35">
      <c r="A304" s="137">
        <v>294</v>
      </c>
      <c r="B304" s="62"/>
      <c r="C304" s="179"/>
      <c r="D304" s="21"/>
      <c r="E304" s="8"/>
      <c r="F304" s="179"/>
      <c r="G304" s="179"/>
      <c r="H304" s="8"/>
      <c r="I304" s="137"/>
      <c r="J304" s="14"/>
      <c r="K304" s="11"/>
      <c r="L304" s="141"/>
      <c r="M304" s="141"/>
      <c r="N304" s="141"/>
      <c r="O304" s="141"/>
      <c r="P304" s="11"/>
      <c r="Q304" s="11"/>
      <c r="R304" s="180"/>
      <c r="S304" s="158"/>
      <c r="T304" s="137"/>
      <c r="U304" s="189"/>
      <c r="V304" s="192"/>
      <c r="W304" s="181"/>
      <c r="X304" s="182"/>
      <c r="Y304" s="183"/>
      <c r="Z304" s="184"/>
      <c r="AA304" s="185"/>
      <c r="AB304" s="185"/>
      <c r="AC304" s="185"/>
      <c r="AD304" s="187"/>
      <c r="AE304" s="186"/>
      <c r="AF304" s="193"/>
    </row>
    <row r="305" spans="1:32" s="3" customFormat="1" ht="30" customHeight="1" x14ac:dyDescent="0.35">
      <c r="A305" s="137">
        <v>295</v>
      </c>
      <c r="B305" s="62"/>
      <c r="C305" s="179"/>
      <c r="D305" s="21"/>
      <c r="E305" s="8"/>
      <c r="F305" s="179"/>
      <c r="G305" s="179"/>
      <c r="H305" s="8"/>
      <c r="I305" s="137"/>
      <c r="J305" s="14"/>
      <c r="K305" s="11"/>
      <c r="L305" s="141"/>
      <c r="M305" s="141"/>
      <c r="N305" s="141"/>
      <c r="O305" s="141"/>
      <c r="P305" s="11"/>
      <c r="Q305" s="11"/>
      <c r="R305" s="180"/>
      <c r="S305" s="158"/>
      <c r="T305" s="137"/>
      <c r="U305" s="189"/>
      <c r="V305" s="192"/>
      <c r="W305" s="181"/>
      <c r="X305" s="182"/>
      <c r="Y305" s="183"/>
      <c r="Z305" s="184"/>
      <c r="AA305" s="185"/>
      <c r="AB305" s="185"/>
      <c r="AC305" s="185"/>
      <c r="AD305" s="187"/>
      <c r="AE305" s="186"/>
      <c r="AF305" s="193"/>
    </row>
    <row r="306" spans="1:32" s="3" customFormat="1" ht="30" customHeight="1" x14ac:dyDescent="0.35">
      <c r="A306" s="137">
        <v>296</v>
      </c>
      <c r="B306" s="62"/>
      <c r="C306" s="179"/>
      <c r="D306" s="21"/>
      <c r="E306" s="8"/>
      <c r="F306" s="179"/>
      <c r="G306" s="179"/>
      <c r="H306" s="8"/>
      <c r="I306" s="137"/>
      <c r="J306" s="14"/>
      <c r="K306" s="11"/>
      <c r="L306" s="141"/>
      <c r="M306" s="141"/>
      <c r="N306" s="141"/>
      <c r="O306" s="141"/>
      <c r="P306" s="11"/>
      <c r="Q306" s="11"/>
      <c r="R306" s="180"/>
      <c r="S306" s="158"/>
      <c r="T306" s="137"/>
      <c r="U306" s="189"/>
      <c r="V306" s="192"/>
      <c r="W306" s="181"/>
      <c r="X306" s="182"/>
      <c r="Y306" s="183"/>
      <c r="Z306" s="184"/>
      <c r="AA306" s="185"/>
      <c r="AB306" s="185"/>
      <c r="AC306" s="185"/>
      <c r="AD306" s="187"/>
      <c r="AE306" s="186"/>
      <c r="AF306" s="193"/>
    </row>
    <row r="307" spans="1:32" s="3" customFormat="1" ht="30" customHeight="1" x14ac:dyDescent="0.35">
      <c r="A307" s="137">
        <v>297</v>
      </c>
      <c r="B307" s="62"/>
      <c r="C307" s="179"/>
      <c r="D307" s="21"/>
      <c r="E307" s="8"/>
      <c r="F307" s="179"/>
      <c r="G307" s="179"/>
      <c r="H307" s="8"/>
      <c r="I307" s="137"/>
      <c r="J307" s="14"/>
      <c r="K307" s="11"/>
      <c r="L307" s="141"/>
      <c r="M307" s="141"/>
      <c r="N307" s="141"/>
      <c r="O307" s="141"/>
      <c r="P307" s="11"/>
      <c r="Q307" s="11"/>
      <c r="R307" s="180"/>
      <c r="S307" s="158"/>
      <c r="T307" s="137"/>
      <c r="U307" s="189"/>
      <c r="V307" s="192"/>
      <c r="W307" s="181"/>
      <c r="X307" s="182"/>
      <c r="Y307" s="183"/>
      <c r="Z307" s="184"/>
      <c r="AA307" s="185"/>
      <c r="AB307" s="185"/>
      <c r="AC307" s="185"/>
      <c r="AD307" s="187"/>
      <c r="AE307" s="186"/>
      <c r="AF307" s="193"/>
    </row>
    <row r="308" spans="1:32" s="3" customFormat="1" ht="30" customHeight="1" x14ac:dyDescent="0.35">
      <c r="A308" s="137">
        <v>298</v>
      </c>
      <c r="B308" s="62"/>
      <c r="C308" s="179"/>
      <c r="D308" s="21"/>
      <c r="E308" s="8"/>
      <c r="F308" s="179"/>
      <c r="G308" s="179"/>
      <c r="H308" s="8"/>
      <c r="I308" s="137"/>
      <c r="J308" s="14"/>
      <c r="K308" s="11"/>
      <c r="L308" s="141"/>
      <c r="M308" s="141"/>
      <c r="N308" s="141"/>
      <c r="O308" s="141"/>
      <c r="P308" s="11"/>
      <c r="Q308" s="11"/>
      <c r="R308" s="180"/>
      <c r="S308" s="158"/>
      <c r="T308" s="137"/>
      <c r="U308" s="189"/>
      <c r="V308" s="192"/>
      <c r="W308" s="181"/>
      <c r="X308" s="182"/>
      <c r="Y308" s="183"/>
      <c r="Z308" s="184"/>
      <c r="AA308" s="185"/>
      <c r="AB308" s="185"/>
      <c r="AC308" s="185"/>
      <c r="AD308" s="187"/>
      <c r="AE308" s="186"/>
      <c r="AF308" s="193"/>
    </row>
    <row r="309" spans="1:32" s="3" customFormat="1" ht="30" customHeight="1" x14ac:dyDescent="0.35">
      <c r="A309" s="137">
        <v>299</v>
      </c>
      <c r="B309" s="62"/>
      <c r="C309" s="179"/>
      <c r="D309" s="21"/>
      <c r="E309" s="8"/>
      <c r="F309" s="179"/>
      <c r="G309" s="179"/>
      <c r="H309" s="8"/>
      <c r="I309" s="137"/>
      <c r="J309" s="14"/>
      <c r="K309" s="11"/>
      <c r="L309" s="141"/>
      <c r="M309" s="141"/>
      <c r="N309" s="141"/>
      <c r="O309" s="141"/>
      <c r="P309" s="11"/>
      <c r="Q309" s="11"/>
      <c r="R309" s="180"/>
      <c r="S309" s="158"/>
      <c r="T309" s="137"/>
      <c r="U309" s="189"/>
      <c r="V309" s="192"/>
      <c r="W309" s="181"/>
      <c r="X309" s="182"/>
      <c r="Y309" s="183"/>
      <c r="Z309" s="184"/>
      <c r="AA309" s="185"/>
      <c r="AB309" s="185"/>
      <c r="AC309" s="185"/>
      <c r="AD309" s="187"/>
      <c r="AE309" s="186"/>
      <c r="AF309" s="193"/>
    </row>
    <row r="310" spans="1:32" s="3" customFormat="1" ht="30" customHeight="1" x14ac:dyDescent="0.35">
      <c r="A310" s="137">
        <v>300</v>
      </c>
      <c r="B310" s="62"/>
      <c r="C310" s="179"/>
      <c r="D310" s="21"/>
      <c r="E310" s="8"/>
      <c r="F310" s="179"/>
      <c r="G310" s="179"/>
      <c r="H310" s="8"/>
      <c r="I310" s="137"/>
      <c r="J310" s="14"/>
      <c r="K310" s="11"/>
      <c r="L310" s="141"/>
      <c r="M310" s="141"/>
      <c r="N310" s="141"/>
      <c r="O310" s="141"/>
      <c r="P310" s="11"/>
      <c r="Q310" s="11"/>
      <c r="R310" s="180"/>
      <c r="S310" s="158"/>
      <c r="T310" s="137"/>
      <c r="U310" s="189"/>
      <c r="V310" s="192"/>
      <c r="W310" s="181"/>
      <c r="X310" s="182"/>
      <c r="Y310" s="183"/>
      <c r="Z310" s="184"/>
      <c r="AA310" s="185"/>
      <c r="AB310" s="185"/>
      <c r="AC310" s="185"/>
      <c r="AD310" s="187"/>
      <c r="AE310" s="186"/>
      <c r="AF310" s="193"/>
    </row>
    <row r="311" spans="1:32" s="3" customFormat="1" ht="30" customHeight="1" x14ac:dyDescent="0.35">
      <c r="A311" s="137">
        <v>301</v>
      </c>
      <c r="B311" s="62"/>
      <c r="C311" s="179"/>
      <c r="D311" s="21"/>
      <c r="E311" s="8"/>
      <c r="F311" s="179"/>
      <c r="G311" s="179"/>
      <c r="H311" s="8"/>
      <c r="I311" s="137"/>
      <c r="J311" s="14"/>
      <c r="K311" s="11"/>
      <c r="L311" s="141"/>
      <c r="M311" s="141"/>
      <c r="N311" s="141"/>
      <c r="O311" s="141"/>
      <c r="P311" s="11"/>
      <c r="Q311" s="11"/>
      <c r="R311" s="180"/>
      <c r="S311" s="158"/>
      <c r="T311" s="137"/>
      <c r="U311" s="189"/>
      <c r="V311" s="192"/>
      <c r="W311" s="181"/>
      <c r="X311" s="182"/>
      <c r="Y311" s="183"/>
      <c r="Z311" s="184"/>
      <c r="AA311" s="185"/>
      <c r="AB311" s="185"/>
      <c r="AC311" s="185"/>
      <c r="AD311" s="187"/>
      <c r="AE311" s="186"/>
      <c r="AF311" s="193"/>
    </row>
    <row r="312" spans="1:32" s="3" customFormat="1" ht="30" customHeight="1" x14ac:dyDescent="0.35">
      <c r="A312" s="137">
        <v>302</v>
      </c>
      <c r="B312" s="62"/>
      <c r="C312" s="179"/>
      <c r="D312" s="21"/>
      <c r="E312" s="8"/>
      <c r="F312" s="179"/>
      <c r="G312" s="179"/>
      <c r="H312" s="8"/>
      <c r="I312" s="137"/>
      <c r="J312" s="14"/>
      <c r="K312" s="11"/>
      <c r="L312" s="141"/>
      <c r="M312" s="141"/>
      <c r="N312" s="141"/>
      <c r="O312" s="141"/>
      <c r="P312" s="11"/>
      <c r="Q312" s="11"/>
      <c r="R312" s="180"/>
      <c r="S312" s="158"/>
      <c r="T312" s="137"/>
      <c r="U312" s="189"/>
      <c r="V312" s="192"/>
      <c r="W312" s="181"/>
      <c r="X312" s="182"/>
      <c r="Y312" s="183"/>
      <c r="Z312" s="184"/>
      <c r="AA312" s="185"/>
      <c r="AB312" s="185"/>
      <c r="AC312" s="185"/>
      <c r="AD312" s="187"/>
      <c r="AE312" s="186"/>
      <c r="AF312" s="193"/>
    </row>
    <row r="313" spans="1:32" s="3" customFormat="1" ht="30" customHeight="1" x14ac:dyDescent="0.35">
      <c r="A313" s="137">
        <v>303</v>
      </c>
      <c r="B313" s="62"/>
      <c r="C313" s="179"/>
      <c r="D313" s="21"/>
      <c r="E313" s="8"/>
      <c r="F313" s="179"/>
      <c r="G313" s="179"/>
      <c r="H313" s="8"/>
      <c r="I313" s="137"/>
      <c r="J313" s="14"/>
      <c r="K313" s="11"/>
      <c r="L313" s="141"/>
      <c r="M313" s="141"/>
      <c r="N313" s="141"/>
      <c r="O313" s="141"/>
      <c r="P313" s="11"/>
      <c r="Q313" s="11"/>
      <c r="R313" s="180"/>
      <c r="S313" s="158"/>
      <c r="T313" s="137"/>
      <c r="U313" s="189"/>
      <c r="V313" s="192"/>
      <c r="W313" s="181"/>
      <c r="X313" s="182"/>
      <c r="Y313" s="183"/>
      <c r="Z313" s="184"/>
      <c r="AA313" s="185"/>
      <c r="AB313" s="185"/>
      <c r="AC313" s="185"/>
      <c r="AD313" s="187"/>
      <c r="AE313" s="186"/>
      <c r="AF313" s="193"/>
    </row>
    <row r="314" spans="1:32" s="3" customFormat="1" ht="30" customHeight="1" x14ac:dyDescent="0.35">
      <c r="A314" s="137">
        <v>304</v>
      </c>
      <c r="B314" s="62"/>
      <c r="C314" s="179"/>
      <c r="D314" s="21"/>
      <c r="E314" s="8"/>
      <c r="F314" s="179"/>
      <c r="G314" s="179"/>
      <c r="H314" s="8"/>
      <c r="I314" s="137"/>
      <c r="J314" s="14"/>
      <c r="K314" s="11"/>
      <c r="L314" s="141"/>
      <c r="M314" s="141"/>
      <c r="N314" s="141"/>
      <c r="O314" s="141"/>
      <c r="P314" s="11"/>
      <c r="Q314" s="11"/>
      <c r="R314" s="180"/>
      <c r="S314" s="158"/>
      <c r="T314" s="137"/>
      <c r="U314" s="189"/>
      <c r="V314" s="192"/>
      <c r="W314" s="181"/>
      <c r="X314" s="182"/>
      <c r="Y314" s="183"/>
      <c r="Z314" s="184"/>
      <c r="AA314" s="185"/>
      <c r="AB314" s="185"/>
      <c r="AC314" s="185"/>
      <c r="AD314" s="187"/>
      <c r="AE314" s="186"/>
      <c r="AF314" s="193"/>
    </row>
    <row r="315" spans="1:32" s="3" customFormat="1" ht="30" customHeight="1" x14ac:dyDescent="0.35">
      <c r="A315" s="137">
        <v>305</v>
      </c>
      <c r="B315" s="62"/>
      <c r="C315" s="179"/>
      <c r="D315" s="21"/>
      <c r="E315" s="8"/>
      <c r="F315" s="179"/>
      <c r="G315" s="179"/>
      <c r="H315" s="8"/>
      <c r="I315" s="137"/>
      <c r="J315" s="14"/>
      <c r="K315" s="11"/>
      <c r="L315" s="141"/>
      <c r="M315" s="141"/>
      <c r="N315" s="141"/>
      <c r="O315" s="141"/>
      <c r="P315" s="11"/>
      <c r="Q315" s="11"/>
      <c r="R315" s="180"/>
      <c r="S315" s="158"/>
      <c r="T315" s="137"/>
      <c r="U315" s="189"/>
      <c r="V315" s="192"/>
      <c r="W315" s="181"/>
      <c r="X315" s="182"/>
      <c r="Y315" s="183"/>
      <c r="Z315" s="184"/>
      <c r="AA315" s="185"/>
      <c r="AB315" s="185"/>
      <c r="AC315" s="185"/>
      <c r="AD315" s="187"/>
      <c r="AE315" s="186"/>
      <c r="AF315" s="193"/>
    </row>
    <row r="316" spans="1:32" s="3" customFormat="1" ht="30" customHeight="1" x14ac:dyDescent="0.35">
      <c r="A316" s="137">
        <v>306</v>
      </c>
      <c r="B316" s="62"/>
      <c r="C316" s="179"/>
      <c r="D316" s="21"/>
      <c r="E316" s="8"/>
      <c r="F316" s="179"/>
      <c r="G316" s="179"/>
      <c r="H316" s="8"/>
      <c r="I316" s="137"/>
      <c r="J316" s="14"/>
      <c r="K316" s="11"/>
      <c r="L316" s="141"/>
      <c r="M316" s="141"/>
      <c r="N316" s="141"/>
      <c r="O316" s="141"/>
      <c r="P316" s="11"/>
      <c r="Q316" s="11"/>
      <c r="R316" s="180"/>
      <c r="S316" s="158"/>
      <c r="T316" s="137"/>
      <c r="U316" s="189"/>
      <c r="V316" s="192"/>
      <c r="W316" s="181"/>
      <c r="X316" s="182"/>
      <c r="Y316" s="183"/>
      <c r="Z316" s="184"/>
      <c r="AA316" s="185"/>
      <c r="AB316" s="185"/>
      <c r="AC316" s="185"/>
      <c r="AD316" s="187"/>
      <c r="AE316" s="186"/>
      <c r="AF316" s="193"/>
    </row>
    <row r="317" spans="1:32" ht="30" customHeight="1" x14ac:dyDescent="0.35">
      <c r="A317" s="137">
        <v>307</v>
      </c>
      <c r="B317" s="62"/>
      <c r="C317" s="179"/>
      <c r="D317" s="21"/>
      <c r="E317" s="8"/>
      <c r="F317" s="179"/>
      <c r="G317" s="179"/>
      <c r="H317" s="8"/>
      <c r="I317" s="137"/>
      <c r="J317" s="14"/>
      <c r="K317" s="11"/>
      <c r="L317" s="141"/>
      <c r="M317" s="141"/>
      <c r="N317" s="141"/>
      <c r="O317" s="141"/>
      <c r="P317" s="11"/>
      <c r="Q317" s="11"/>
      <c r="R317" s="180"/>
      <c r="S317" s="158"/>
      <c r="T317" s="137"/>
      <c r="U317" s="189"/>
      <c r="V317" s="192"/>
      <c r="W317" s="181"/>
      <c r="X317" s="182"/>
      <c r="Y317" s="183"/>
      <c r="Z317" s="184"/>
      <c r="AA317" s="185"/>
      <c r="AB317" s="185"/>
      <c r="AC317" s="185"/>
      <c r="AD317" s="187"/>
      <c r="AE317" s="186"/>
      <c r="AF317" s="193"/>
    </row>
    <row r="318" spans="1:32" s="3" customFormat="1" ht="30" customHeight="1" x14ac:dyDescent="0.35">
      <c r="A318" s="137">
        <v>308</v>
      </c>
      <c r="B318" s="62"/>
      <c r="C318" s="179"/>
      <c r="D318" s="21"/>
      <c r="E318" s="8"/>
      <c r="F318" s="179"/>
      <c r="G318" s="179"/>
      <c r="H318" s="8"/>
      <c r="I318" s="137"/>
      <c r="J318" s="14"/>
      <c r="K318" s="11"/>
      <c r="L318" s="141"/>
      <c r="M318" s="141"/>
      <c r="N318" s="141"/>
      <c r="O318" s="141"/>
      <c r="P318" s="11"/>
      <c r="Q318" s="11"/>
      <c r="R318" s="180"/>
      <c r="S318" s="158"/>
      <c r="T318" s="137"/>
      <c r="U318" s="189"/>
      <c r="V318" s="192"/>
      <c r="W318" s="181"/>
      <c r="X318" s="182"/>
      <c r="Y318" s="183"/>
      <c r="Z318" s="184"/>
      <c r="AA318" s="185"/>
      <c r="AB318" s="185"/>
      <c r="AC318" s="185"/>
      <c r="AD318" s="187"/>
      <c r="AE318" s="186"/>
      <c r="AF318" s="193"/>
    </row>
    <row r="319" spans="1:32" s="3" customFormat="1" ht="30" customHeight="1" x14ac:dyDescent="0.35">
      <c r="A319" s="137">
        <v>309</v>
      </c>
      <c r="B319" s="62"/>
      <c r="C319" s="179"/>
      <c r="D319" s="21"/>
      <c r="E319" s="8"/>
      <c r="F319" s="179"/>
      <c r="G319" s="179"/>
      <c r="H319" s="8"/>
      <c r="I319" s="137"/>
      <c r="J319" s="14"/>
      <c r="K319" s="11"/>
      <c r="L319" s="141"/>
      <c r="M319" s="141"/>
      <c r="N319" s="141"/>
      <c r="O319" s="141"/>
      <c r="P319" s="11"/>
      <c r="Q319" s="11"/>
      <c r="R319" s="180"/>
      <c r="S319" s="158"/>
      <c r="T319" s="137"/>
      <c r="U319" s="189"/>
      <c r="V319" s="192"/>
      <c r="W319" s="181"/>
      <c r="X319" s="182"/>
      <c r="Y319" s="183"/>
      <c r="Z319" s="184"/>
      <c r="AA319" s="185"/>
      <c r="AB319" s="185"/>
      <c r="AC319" s="185"/>
      <c r="AD319" s="187"/>
      <c r="AE319" s="186"/>
      <c r="AF319" s="193"/>
    </row>
    <row r="320" spans="1:32" s="3" customFormat="1" ht="30" customHeight="1" x14ac:dyDescent="0.35">
      <c r="A320" s="137">
        <v>310</v>
      </c>
      <c r="B320" s="62"/>
      <c r="C320" s="179"/>
      <c r="D320" s="21"/>
      <c r="E320" s="8"/>
      <c r="F320" s="179"/>
      <c r="G320" s="179"/>
      <c r="H320" s="8"/>
      <c r="I320" s="137"/>
      <c r="J320" s="14"/>
      <c r="K320" s="11"/>
      <c r="L320" s="141"/>
      <c r="M320" s="141"/>
      <c r="N320" s="141"/>
      <c r="O320" s="141"/>
      <c r="P320" s="11"/>
      <c r="Q320" s="11"/>
      <c r="R320" s="180"/>
      <c r="S320" s="158"/>
      <c r="T320" s="137"/>
      <c r="U320" s="189"/>
      <c r="V320" s="192"/>
      <c r="W320" s="181"/>
      <c r="X320" s="182"/>
      <c r="Y320" s="183"/>
      <c r="Z320" s="184"/>
      <c r="AA320" s="185"/>
      <c r="AB320" s="185"/>
      <c r="AC320" s="185"/>
      <c r="AD320" s="187"/>
      <c r="AE320" s="186"/>
      <c r="AF320" s="193"/>
    </row>
    <row r="321" spans="1:32" s="3" customFormat="1" ht="30" customHeight="1" x14ac:dyDescent="0.35">
      <c r="A321" s="137">
        <v>311</v>
      </c>
      <c r="B321" s="62"/>
      <c r="C321" s="179"/>
      <c r="D321" s="21"/>
      <c r="E321" s="8"/>
      <c r="F321" s="179"/>
      <c r="G321" s="179"/>
      <c r="H321" s="8"/>
      <c r="I321" s="137"/>
      <c r="J321" s="14"/>
      <c r="K321" s="11"/>
      <c r="L321" s="141"/>
      <c r="M321" s="141"/>
      <c r="N321" s="141"/>
      <c r="O321" s="141"/>
      <c r="P321" s="11"/>
      <c r="Q321" s="11"/>
      <c r="R321" s="180"/>
      <c r="S321" s="158"/>
      <c r="T321" s="137"/>
      <c r="U321" s="189"/>
      <c r="V321" s="192"/>
      <c r="W321" s="181"/>
      <c r="X321" s="182"/>
      <c r="Y321" s="183"/>
      <c r="Z321" s="184"/>
      <c r="AA321" s="185"/>
      <c r="AB321" s="185"/>
      <c r="AC321" s="185"/>
      <c r="AD321" s="187"/>
      <c r="AE321" s="186"/>
      <c r="AF321" s="193"/>
    </row>
    <row r="322" spans="1:32" s="3" customFormat="1" ht="30" customHeight="1" x14ac:dyDescent="0.35">
      <c r="A322" s="137">
        <v>312</v>
      </c>
      <c r="B322" s="62"/>
      <c r="C322" s="179"/>
      <c r="D322" s="21"/>
      <c r="E322" s="8"/>
      <c r="F322" s="179"/>
      <c r="G322" s="179"/>
      <c r="H322" s="8"/>
      <c r="I322" s="137"/>
      <c r="J322" s="14"/>
      <c r="K322" s="11"/>
      <c r="L322" s="141"/>
      <c r="M322" s="141"/>
      <c r="N322" s="141"/>
      <c r="O322" s="141"/>
      <c r="P322" s="11"/>
      <c r="Q322" s="11"/>
      <c r="R322" s="180"/>
      <c r="S322" s="158"/>
      <c r="T322" s="137"/>
      <c r="U322" s="189"/>
      <c r="V322" s="192"/>
      <c r="W322" s="181"/>
      <c r="X322" s="182"/>
      <c r="Y322" s="183"/>
      <c r="Z322" s="184"/>
      <c r="AA322" s="185"/>
      <c r="AB322" s="185"/>
      <c r="AC322" s="185"/>
      <c r="AD322" s="187"/>
      <c r="AE322" s="186"/>
      <c r="AF322" s="193"/>
    </row>
    <row r="323" spans="1:32" ht="30" customHeight="1" x14ac:dyDescent="0.35">
      <c r="A323" s="137">
        <v>313</v>
      </c>
      <c r="B323" s="62"/>
      <c r="C323" s="179"/>
      <c r="D323" s="21"/>
      <c r="E323" s="8"/>
      <c r="F323" s="179"/>
      <c r="G323" s="179"/>
      <c r="H323" s="8"/>
      <c r="I323" s="137"/>
      <c r="J323" s="14"/>
      <c r="K323" s="11"/>
      <c r="L323" s="141"/>
      <c r="M323" s="141"/>
      <c r="N323" s="141"/>
      <c r="O323" s="141"/>
      <c r="P323" s="11"/>
      <c r="Q323" s="11"/>
      <c r="R323" s="180"/>
      <c r="S323" s="158"/>
      <c r="T323" s="137"/>
      <c r="U323" s="189"/>
      <c r="V323" s="192"/>
      <c r="W323" s="181"/>
      <c r="X323" s="182"/>
      <c r="Y323" s="183"/>
      <c r="Z323" s="184"/>
      <c r="AA323" s="185"/>
      <c r="AB323" s="185"/>
      <c r="AC323" s="185"/>
      <c r="AD323" s="187"/>
      <c r="AE323" s="186"/>
      <c r="AF323" s="193"/>
    </row>
    <row r="324" spans="1:32" s="3" customFormat="1" ht="30" customHeight="1" x14ac:dyDescent="0.35">
      <c r="A324" s="137">
        <v>314</v>
      </c>
      <c r="B324" s="62"/>
      <c r="C324" s="179"/>
      <c r="D324" s="21"/>
      <c r="E324" s="8"/>
      <c r="F324" s="179"/>
      <c r="G324" s="179"/>
      <c r="H324" s="8"/>
      <c r="I324" s="137"/>
      <c r="J324" s="14"/>
      <c r="K324" s="11"/>
      <c r="L324" s="141"/>
      <c r="M324" s="141"/>
      <c r="N324" s="141"/>
      <c r="O324" s="141"/>
      <c r="P324" s="11"/>
      <c r="Q324" s="11"/>
      <c r="R324" s="180"/>
      <c r="S324" s="158"/>
      <c r="T324" s="137"/>
      <c r="U324" s="189"/>
      <c r="V324" s="192"/>
      <c r="W324" s="181"/>
      <c r="X324" s="182"/>
      <c r="Y324" s="183"/>
      <c r="Z324" s="184"/>
      <c r="AA324" s="185"/>
      <c r="AB324" s="185"/>
      <c r="AC324" s="185"/>
      <c r="AD324" s="187"/>
      <c r="AE324" s="186"/>
      <c r="AF324" s="193"/>
    </row>
    <row r="325" spans="1:32" s="3" customFormat="1" ht="30" customHeight="1" x14ac:dyDescent="0.35">
      <c r="A325" s="137">
        <v>315</v>
      </c>
      <c r="B325" s="62"/>
      <c r="C325" s="179"/>
      <c r="D325" s="21"/>
      <c r="E325" s="8"/>
      <c r="F325" s="179"/>
      <c r="G325" s="179"/>
      <c r="H325" s="8"/>
      <c r="I325" s="137"/>
      <c r="J325" s="14"/>
      <c r="K325" s="11"/>
      <c r="L325" s="141"/>
      <c r="M325" s="141"/>
      <c r="N325" s="141"/>
      <c r="O325" s="141"/>
      <c r="P325" s="11"/>
      <c r="Q325" s="11"/>
      <c r="R325" s="180"/>
      <c r="S325" s="158"/>
      <c r="T325" s="137"/>
      <c r="U325" s="189"/>
      <c r="V325" s="192"/>
      <c r="W325" s="181"/>
      <c r="X325" s="182"/>
      <c r="Y325" s="183"/>
      <c r="Z325" s="184"/>
      <c r="AA325" s="185"/>
      <c r="AB325" s="185"/>
      <c r="AC325" s="185"/>
      <c r="AD325" s="187"/>
      <c r="AE325" s="186"/>
      <c r="AF325" s="193"/>
    </row>
    <row r="326" spans="1:32" s="3" customFormat="1" ht="30" customHeight="1" x14ac:dyDescent="0.35">
      <c r="A326" s="137">
        <v>316</v>
      </c>
      <c r="B326" s="62"/>
      <c r="C326" s="179"/>
      <c r="D326" s="21"/>
      <c r="E326" s="8"/>
      <c r="F326" s="179"/>
      <c r="G326" s="179"/>
      <c r="H326" s="8"/>
      <c r="I326" s="137"/>
      <c r="J326" s="14"/>
      <c r="K326" s="11"/>
      <c r="L326" s="141"/>
      <c r="M326" s="141"/>
      <c r="N326" s="141"/>
      <c r="O326" s="141"/>
      <c r="P326" s="11"/>
      <c r="Q326" s="11"/>
      <c r="R326" s="180"/>
      <c r="S326" s="158"/>
      <c r="T326" s="137"/>
      <c r="U326" s="189"/>
      <c r="V326" s="192"/>
      <c r="W326" s="181"/>
      <c r="X326" s="182"/>
      <c r="Y326" s="183"/>
      <c r="Z326" s="184"/>
      <c r="AA326" s="185"/>
      <c r="AB326" s="185"/>
      <c r="AC326" s="185"/>
      <c r="AD326" s="187"/>
      <c r="AE326" s="186"/>
      <c r="AF326" s="193"/>
    </row>
    <row r="327" spans="1:32" s="3" customFormat="1" ht="30" customHeight="1" x14ac:dyDescent="0.35">
      <c r="A327" s="137">
        <v>317</v>
      </c>
      <c r="B327" s="62"/>
      <c r="C327" s="179"/>
      <c r="D327" s="21"/>
      <c r="E327" s="8"/>
      <c r="F327" s="179"/>
      <c r="G327" s="179"/>
      <c r="H327" s="8"/>
      <c r="I327" s="137"/>
      <c r="J327" s="14"/>
      <c r="K327" s="11"/>
      <c r="L327" s="141"/>
      <c r="M327" s="141"/>
      <c r="N327" s="141"/>
      <c r="O327" s="141"/>
      <c r="P327" s="11"/>
      <c r="Q327" s="11"/>
      <c r="R327" s="180"/>
      <c r="S327" s="158"/>
      <c r="T327" s="137"/>
      <c r="U327" s="189"/>
      <c r="V327" s="192"/>
      <c r="W327" s="181"/>
      <c r="X327" s="182"/>
      <c r="Y327" s="183"/>
      <c r="Z327" s="184"/>
      <c r="AA327" s="185"/>
      <c r="AB327" s="185"/>
      <c r="AC327" s="185"/>
      <c r="AD327" s="187"/>
      <c r="AE327" s="186"/>
      <c r="AF327" s="193"/>
    </row>
    <row r="328" spans="1:32" s="3" customFormat="1" ht="30" customHeight="1" x14ac:dyDescent="0.35">
      <c r="A328" s="137">
        <v>318</v>
      </c>
      <c r="B328" s="62"/>
      <c r="C328" s="179"/>
      <c r="D328" s="21"/>
      <c r="E328" s="8"/>
      <c r="F328" s="179"/>
      <c r="G328" s="179"/>
      <c r="H328" s="8"/>
      <c r="I328" s="137"/>
      <c r="J328" s="14"/>
      <c r="K328" s="11"/>
      <c r="L328" s="141"/>
      <c r="M328" s="141"/>
      <c r="N328" s="141"/>
      <c r="O328" s="141"/>
      <c r="P328" s="11"/>
      <c r="Q328" s="11"/>
      <c r="R328" s="180"/>
      <c r="S328" s="158"/>
      <c r="T328" s="137"/>
      <c r="U328" s="189"/>
      <c r="V328" s="192"/>
      <c r="W328" s="181"/>
      <c r="X328" s="182"/>
      <c r="Y328" s="183"/>
      <c r="Z328" s="184"/>
      <c r="AA328" s="185"/>
      <c r="AB328" s="185"/>
      <c r="AC328" s="185"/>
      <c r="AD328" s="187"/>
      <c r="AE328" s="186"/>
      <c r="AF328" s="193"/>
    </row>
    <row r="329" spans="1:32" s="3" customFormat="1" ht="30" customHeight="1" x14ac:dyDescent="0.35">
      <c r="A329" s="137">
        <v>319</v>
      </c>
      <c r="B329" s="62"/>
      <c r="C329" s="179"/>
      <c r="D329" s="21"/>
      <c r="E329" s="8"/>
      <c r="F329" s="179"/>
      <c r="G329" s="179"/>
      <c r="H329" s="8"/>
      <c r="I329" s="137"/>
      <c r="J329" s="14"/>
      <c r="K329" s="11"/>
      <c r="L329" s="141"/>
      <c r="M329" s="141"/>
      <c r="N329" s="141"/>
      <c r="O329" s="141"/>
      <c r="P329" s="11"/>
      <c r="Q329" s="11"/>
      <c r="R329" s="180"/>
      <c r="S329" s="158"/>
      <c r="T329" s="137"/>
      <c r="U329" s="189"/>
      <c r="V329" s="192"/>
      <c r="W329" s="181"/>
      <c r="X329" s="182"/>
      <c r="Y329" s="183"/>
      <c r="Z329" s="184"/>
      <c r="AA329" s="185"/>
      <c r="AB329" s="185"/>
      <c r="AC329" s="185"/>
      <c r="AD329" s="187"/>
      <c r="AE329" s="186"/>
      <c r="AF329" s="193"/>
    </row>
    <row r="330" spans="1:32" s="3" customFormat="1" ht="30" customHeight="1" x14ac:dyDescent="0.35">
      <c r="A330" s="137">
        <v>320</v>
      </c>
      <c r="B330" s="62"/>
      <c r="C330" s="179"/>
      <c r="D330" s="21"/>
      <c r="E330" s="8"/>
      <c r="F330" s="179"/>
      <c r="G330" s="179"/>
      <c r="H330" s="8"/>
      <c r="I330" s="137"/>
      <c r="J330" s="14"/>
      <c r="K330" s="11"/>
      <c r="L330" s="141"/>
      <c r="M330" s="141"/>
      <c r="N330" s="141"/>
      <c r="O330" s="141"/>
      <c r="P330" s="11"/>
      <c r="Q330" s="11"/>
      <c r="R330" s="180"/>
      <c r="S330" s="158"/>
      <c r="T330" s="137"/>
      <c r="U330" s="189"/>
      <c r="V330" s="192"/>
      <c r="W330" s="181"/>
      <c r="X330" s="182"/>
      <c r="Y330" s="183"/>
      <c r="Z330" s="184"/>
      <c r="AA330" s="185"/>
      <c r="AB330" s="185"/>
      <c r="AC330" s="185"/>
      <c r="AD330" s="187"/>
      <c r="AE330" s="186"/>
      <c r="AF330" s="193"/>
    </row>
    <row r="331" spans="1:32" s="3" customFormat="1" ht="30" customHeight="1" x14ac:dyDescent="0.35">
      <c r="A331" s="137">
        <v>321</v>
      </c>
      <c r="B331" s="62"/>
      <c r="C331" s="179"/>
      <c r="D331" s="21"/>
      <c r="E331" s="8"/>
      <c r="F331" s="179"/>
      <c r="G331" s="179"/>
      <c r="H331" s="8"/>
      <c r="I331" s="137"/>
      <c r="J331" s="14"/>
      <c r="K331" s="11"/>
      <c r="L331" s="141"/>
      <c r="M331" s="141"/>
      <c r="N331" s="141"/>
      <c r="O331" s="141"/>
      <c r="P331" s="11"/>
      <c r="Q331" s="11"/>
      <c r="R331" s="180"/>
      <c r="S331" s="158"/>
      <c r="T331" s="137"/>
      <c r="U331" s="189"/>
      <c r="V331" s="192"/>
      <c r="W331" s="181"/>
      <c r="X331" s="182"/>
      <c r="Y331" s="183"/>
      <c r="Z331" s="184"/>
      <c r="AA331" s="185"/>
      <c r="AB331" s="185"/>
      <c r="AC331" s="185"/>
      <c r="AD331" s="187"/>
      <c r="AE331" s="186"/>
      <c r="AF331" s="193"/>
    </row>
    <row r="332" spans="1:32" s="3" customFormat="1" ht="30" customHeight="1" x14ac:dyDescent="0.35">
      <c r="A332" s="137">
        <v>322</v>
      </c>
      <c r="B332" s="62"/>
      <c r="C332" s="179"/>
      <c r="D332" s="21"/>
      <c r="E332" s="8"/>
      <c r="F332" s="179"/>
      <c r="G332" s="179"/>
      <c r="H332" s="8"/>
      <c r="I332" s="137"/>
      <c r="J332" s="14"/>
      <c r="K332" s="11"/>
      <c r="L332" s="141"/>
      <c r="M332" s="141"/>
      <c r="N332" s="141"/>
      <c r="O332" s="141"/>
      <c r="P332" s="11"/>
      <c r="Q332" s="11"/>
      <c r="R332" s="180"/>
      <c r="S332" s="158"/>
      <c r="T332" s="137"/>
      <c r="U332" s="189"/>
      <c r="V332" s="192"/>
      <c r="W332" s="181"/>
      <c r="X332" s="182"/>
      <c r="Y332" s="183"/>
      <c r="Z332" s="184"/>
      <c r="AA332" s="185"/>
      <c r="AB332" s="185"/>
      <c r="AC332" s="185"/>
      <c r="AD332" s="187"/>
      <c r="AE332" s="186"/>
      <c r="AF332" s="193"/>
    </row>
    <row r="333" spans="1:32" s="3" customFormat="1" ht="30" customHeight="1" x14ac:dyDescent="0.35">
      <c r="A333" s="137">
        <v>323</v>
      </c>
      <c r="B333" s="62"/>
      <c r="C333" s="179"/>
      <c r="D333" s="21"/>
      <c r="E333" s="8"/>
      <c r="F333" s="179"/>
      <c r="G333" s="179"/>
      <c r="H333" s="8"/>
      <c r="I333" s="137"/>
      <c r="J333" s="14"/>
      <c r="K333" s="11"/>
      <c r="L333" s="141"/>
      <c r="M333" s="141"/>
      <c r="N333" s="141"/>
      <c r="O333" s="141"/>
      <c r="P333" s="11"/>
      <c r="Q333" s="11"/>
      <c r="R333" s="180"/>
      <c r="S333" s="158"/>
      <c r="T333" s="137"/>
      <c r="U333" s="189"/>
      <c r="V333" s="192"/>
      <c r="W333" s="181"/>
      <c r="X333" s="182"/>
      <c r="Y333" s="183"/>
      <c r="Z333" s="184"/>
      <c r="AA333" s="185"/>
      <c r="AB333" s="185"/>
      <c r="AC333" s="185"/>
      <c r="AD333" s="187"/>
      <c r="AE333" s="186"/>
      <c r="AF333" s="193"/>
    </row>
    <row r="334" spans="1:32" s="3" customFormat="1" ht="30" customHeight="1" x14ac:dyDescent="0.35">
      <c r="A334" s="137">
        <v>324</v>
      </c>
      <c r="B334" s="62"/>
      <c r="C334" s="179"/>
      <c r="D334" s="21"/>
      <c r="E334" s="8"/>
      <c r="F334" s="179"/>
      <c r="G334" s="179"/>
      <c r="H334" s="8"/>
      <c r="I334" s="137"/>
      <c r="J334" s="14"/>
      <c r="K334" s="11"/>
      <c r="L334" s="141"/>
      <c r="M334" s="141"/>
      <c r="N334" s="141"/>
      <c r="O334" s="141"/>
      <c r="P334" s="11"/>
      <c r="Q334" s="11"/>
      <c r="R334" s="180"/>
      <c r="S334" s="158"/>
      <c r="T334" s="137"/>
      <c r="U334" s="189"/>
      <c r="V334" s="192"/>
      <c r="W334" s="181"/>
      <c r="X334" s="182"/>
      <c r="Y334" s="183"/>
      <c r="Z334" s="184"/>
      <c r="AA334" s="185"/>
      <c r="AB334" s="185"/>
      <c r="AC334" s="185"/>
      <c r="AD334" s="187"/>
      <c r="AE334" s="186"/>
      <c r="AF334" s="193"/>
    </row>
    <row r="335" spans="1:32" ht="30" customHeight="1" x14ac:dyDescent="0.35">
      <c r="A335" s="137">
        <v>325</v>
      </c>
      <c r="B335" s="62"/>
      <c r="C335" s="179"/>
      <c r="D335" s="21"/>
      <c r="E335" s="8"/>
      <c r="F335" s="179"/>
      <c r="G335" s="179"/>
      <c r="H335" s="8"/>
      <c r="I335" s="137"/>
      <c r="J335" s="14"/>
      <c r="K335" s="11"/>
      <c r="L335" s="141"/>
      <c r="M335" s="141"/>
      <c r="N335" s="141"/>
      <c r="O335" s="141"/>
      <c r="P335" s="11"/>
      <c r="Q335" s="11"/>
      <c r="R335" s="180"/>
      <c r="S335" s="158"/>
      <c r="T335" s="137"/>
      <c r="U335" s="189"/>
      <c r="V335" s="192"/>
      <c r="W335" s="181"/>
      <c r="X335" s="182"/>
      <c r="Y335" s="183"/>
      <c r="Z335" s="184"/>
      <c r="AA335" s="185"/>
      <c r="AB335" s="185"/>
      <c r="AC335" s="185"/>
      <c r="AD335" s="187"/>
      <c r="AE335" s="186"/>
      <c r="AF335" s="193"/>
    </row>
    <row r="336" spans="1:32" s="3" customFormat="1" ht="30" customHeight="1" x14ac:dyDescent="0.35">
      <c r="A336" s="137">
        <v>326</v>
      </c>
      <c r="B336" s="62"/>
      <c r="C336" s="179"/>
      <c r="D336" s="21"/>
      <c r="E336" s="8"/>
      <c r="F336" s="179"/>
      <c r="G336" s="179"/>
      <c r="H336" s="8"/>
      <c r="I336" s="137"/>
      <c r="J336" s="14"/>
      <c r="K336" s="11"/>
      <c r="L336" s="141"/>
      <c r="M336" s="141"/>
      <c r="N336" s="141"/>
      <c r="O336" s="141"/>
      <c r="P336" s="11"/>
      <c r="Q336" s="11"/>
      <c r="R336" s="180"/>
      <c r="S336" s="158"/>
      <c r="T336" s="137"/>
      <c r="U336" s="189"/>
      <c r="V336" s="192"/>
      <c r="W336" s="181"/>
      <c r="X336" s="182"/>
      <c r="Y336" s="183"/>
      <c r="Z336" s="184"/>
      <c r="AA336" s="185"/>
      <c r="AB336" s="185"/>
      <c r="AC336" s="185"/>
      <c r="AD336" s="187"/>
      <c r="AE336" s="186"/>
      <c r="AF336" s="193"/>
    </row>
    <row r="337" spans="1:32" s="3" customFormat="1" ht="30" customHeight="1" x14ac:dyDescent="0.35">
      <c r="A337" s="137">
        <v>327</v>
      </c>
      <c r="B337" s="62"/>
      <c r="C337" s="179"/>
      <c r="D337" s="21"/>
      <c r="E337" s="8"/>
      <c r="F337" s="179"/>
      <c r="G337" s="179"/>
      <c r="H337" s="8"/>
      <c r="I337" s="137"/>
      <c r="J337" s="14"/>
      <c r="K337" s="11"/>
      <c r="L337" s="141"/>
      <c r="M337" s="141"/>
      <c r="N337" s="141"/>
      <c r="O337" s="141"/>
      <c r="P337" s="11"/>
      <c r="Q337" s="11"/>
      <c r="R337" s="180"/>
      <c r="S337" s="158"/>
      <c r="T337" s="137"/>
      <c r="U337" s="189"/>
      <c r="V337" s="192"/>
      <c r="W337" s="181"/>
      <c r="X337" s="182"/>
      <c r="Y337" s="183"/>
      <c r="Z337" s="184"/>
      <c r="AA337" s="185"/>
      <c r="AB337" s="185"/>
      <c r="AC337" s="185"/>
      <c r="AD337" s="187"/>
      <c r="AE337" s="186"/>
      <c r="AF337" s="193"/>
    </row>
    <row r="338" spans="1:32" s="3" customFormat="1" ht="30" customHeight="1" x14ac:dyDescent="0.35">
      <c r="A338" s="137">
        <v>328</v>
      </c>
      <c r="B338" s="62"/>
      <c r="C338" s="179"/>
      <c r="D338" s="21"/>
      <c r="E338" s="8"/>
      <c r="F338" s="179"/>
      <c r="G338" s="179"/>
      <c r="H338" s="8"/>
      <c r="I338" s="137"/>
      <c r="J338" s="14"/>
      <c r="K338" s="11"/>
      <c r="L338" s="141"/>
      <c r="M338" s="141"/>
      <c r="N338" s="141"/>
      <c r="O338" s="141"/>
      <c r="P338" s="11"/>
      <c r="Q338" s="11"/>
      <c r="R338" s="180"/>
      <c r="S338" s="158"/>
      <c r="T338" s="137"/>
      <c r="U338" s="189"/>
      <c r="V338" s="192"/>
      <c r="W338" s="181"/>
      <c r="X338" s="182"/>
      <c r="Y338" s="183"/>
      <c r="Z338" s="184"/>
      <c r="AA338" s="185"/>
      <c r="AB338" s="185"/>
      <c r="AC338" s="185"/>
      <c r="AD338" s="187"/>
      <c r="AE338" s="186"/>
      <c r="AF338" s="193"/>
    </row>
    <row r="339" spans="1:32" s="3" customFormat="1" ht="30" customHeight="1" x14ac:dyDescent="0.35">
      <c r="A339" s="137">
        <v>329</v>
      </c>
      <c r="B339" s="62"/>
      <c r="C339" s="179"/>
      <c r="D339" s="21"/>
      <c r="E339" s="8"/>
      <c r="F339" s="179"/>
      <c r="G339" s="179"/>
      <c r="H339" s="8"/>
      <c r="I339" s="137"/>
      <c r="J339" s="14"/>
      <c r="K339" s="11"/>
      <c r="L339" s="141"/>
      <c r="M339" s="141"/>
      <c r="N339" s="141"/>
      <c r="O339" s="141"/>
      <c r="P339" s="11"/>
      <c r="Q339" s="11"/>
      <c r="R339" s="180"/>
      <c r="S339" s="158"/>
      <c r="T339" s="137"/>
      <c r="U339" s="189"/>
      <c r="V339" s="192"/>
      <c r="W339" s="181"/>
      <c r="X339" s="182"/>
      <c r="Y339" s="183"/>
      <c r="Z339" s="184"/>
      <c r="AA339" s="185"/>
      <c r="AB339" s="185"/>
      <c r="AC339" s="185"/>
      <c r="AD339" s="187"/>
      <c r="AE339" s="186"/>
      <c r="AF339" s="193"/>
    </row>
    <row r="340" spans="1:32" s="3" customFormat="1" ht="30" customHeight="1" x14ac:dyDescent="0.35">
      <c r="A340" s="137">
        <v>330</v>
      </c>
      <c r="B340" s="62"/>
      <c r="C340" s="179"/>
      <c r="D340" s="21"/>
      <c r="E340" s="8"/>
      <c r="F340" s="179"/>
      <c r="G340" s="179"/>
      <c r="H340" s="8"/>
      <c r="I340" s="137"/>
      <c r="J340" s="14"/>
      <c r="K340" s="11"/>
      <c r="L340" s="141"/>
      <c r="M340" s="141"/>
      <c r="N340" s="141"/>
      <c r="O340" s="141"/>
      <c r="P340" s="11"/>
      <c r="Q340" s="11"/>
      <c r="R340" s="180"/>
      <c r="S340" s="158"/>
      <c r="T340" s="137"/>
      <c r="U340" s="189"/>
      <c r="V340" s="192"/>
      <c r="W340" s="181"/>
      <c r="X340" s="182"/>
      <c r="Y340" s="183"/>
      <c r="Z340" s="184"/>
      <c r="AA340" s="185"/>
      <c r="AB340" s="185"/>
      <c r="AC340" s="185"/>
      <c r="AD340" s="187"/>
      <c r="AE340" s="186"/>
      <c r="AF340" s="193"/>
    </row>
    <row r="341" spans="1:32" s="3" customFormat="1" ht="30" customHeight="1" x14ac:dyDescent="0.35">
      <c r="A341" s="137">
        <v>331</v>
      </c>
      <c r="B341" s="62"/>
      <c r="C341" s="179"/>
      <c r="D341" s="21"/>
      <c r="E341" s="8"/>
      <c r="F341" s="179"/>
      <c r="G341" s="179"/>
      <c r="H341" s="8"/>
      <c r="I341" s="137"/>
      <c r="J341" s="14"/>
      <c r="K341" s="11"/>
      <c r="L341" s="141"/>
      <c r="M341" s="141"/>
      <c r="N341" s="141"/>
      <c r="O341" s="141"/>
      <c r="P341" s="11"/>
      <c r="Q341" s="11"/>
      <c r="R341" s="180"/>
      <c r="S341" s="158"/>
      <c r="T341" s="137"/>
      <c r="U341" s="189"/>
      <c r="V341" s="192"/>
      <c r="W341" s="181"/>
      <c r="X341" s="182"/>
      <c r="Y341" s="183"/>
      <c r="Z341" s="184"/>
      <c r="AA341" s="185"/>
      <c r="AB341" s="185"/>
      <c r="AC341" s="185"/>
      <c r="AD341" s="187"/>
      <c r="AE341" s="186"/>
      <c r="AF341" s="193"/>
    </row>
    <row r="342" spans="1:32" s="3" customFormat="1" ht="30" customHeight="1" x14ac:dyDescent="0.35">
      <c r="A342" s="137">
        <v>332</v>
      </c>
      <c r="B342" s="62"/>
      <c r="C342" s="179"/>
      <c r="D342" s="21"/>
      <c r="E342" s="8"/>
      <c r="F342" s="179"/>
      <c r="G342" s="179"/>
      <c r="H342" s="8"/>
      <c r="I342" s="137"/>
      <c r="J342" s="14"/>
      <c r="K342" s="11"/>
      <c r="L342" s="141"/>
      <c r="M342" s="141"/>
      <c r="N342" s="141"/>
      <c r="O342" s="141"/>
      <c r="P342" s="11"/>
      <c r="Q342" s="11"/>
      <c r="R342" s="180"/>
      <c r="S342" s="158"/>
      <c r="T342" s="137"/>
      <c r="U342" s="189"/>
      <c r="V342" s="192"/>
      <c r="W342" s="181"/>
      <c r="X342" s="182"/>
      <c r="Y342" s="183"/>
      <c r="Z342" s="184"/>
      <c r="AA342" s="185"/>
      <c r="AB342" s="185"/>
      <c r="AC342" s="185"/>
      <c r="AD342" s="187"/>
      <c r="AE342" s="186"/>
      <c r="AF342" s="193"/>
    </row>
    <row r="343" spans="1:32" s="3" customFormat="1" ht="30" customHeight="1" x14ac:dyDescent="0.35">
      <c r="A343" s="137">
        <v>333</v>
      </c>
      <c r="B343" s="62"/>
      <c r="C343" s="179"/>
      <c r="D343" s="21"/>
      <c r="E343" s="8"/>
      <c r="F343" s="179"/>
      <c r="G343" s="179"/>
      <c r="H343" s="8"/>
      <c r="I343" s="137"/>
      <c r="J343" s="14"/>
      <c r="K343" s="11"/>
      <c r="L343" s="141"/>
      <c r="M343" s="141"/>
      <c r="N343" s="141"/>
      <c r="O343" s="141"/>
      <c r="P343" s="11"/>
      <c r="Q343" s="11"/>
      <c r="R343" s="180"/>
      <c r="S343" s="158"/>
      <c r="T343" s="137"/>
      <c r="U343" s="189"/>
      <c r="V343" s="192"/>
      <c r="W343" s="181"/>
      <c r="X343" s="182"/>
      <c r="Y343" s="183"/>
      <c r="Z343" s="184"/>
      <c r="AA343" s="185"/>
      <c r="AB343" s="185"/>
      <c r="AC343" s="185"/>
      <c r="AD343" s="187"/>
      <c r="AE343" s="186"/>
      <c r="AF343" s="193"/>
    </row>
    <row r="344" spans="1:32" s="3" customFormat="1" ht="30" customHeight="1" x14ac:dyDescent="0.35">
      <c r="A344" s="137">
        <v>334</v>
      </c>
      <c r="B344" s="62"/>
      <c r="C344" s="179"/>
      <c r="D344" s="21"/>
      <c r="E344" s="8"/>
      <c r="F344" s="179"/>
      <c r="G344" s="179"/>
      <c r="H344" s="8"/>
      <c r="I344" s="137"/>
      <c r="J344" s="14"/>
      <c r="K344" s="11"/>
      <c r="L344" s="141"/>
      <c r="M344" s="141"/>
      <c r="N344" s="141"/>
      <c r="O344" s="141"/>
      <c r="P344" s="11"/>
      <c r="Q344" s="11"/>
      <c r="R344" s="180"/>
      <c r="S344" s="158"/>
      <c r="T344" s="137"/>
      <c r="U344" s="189"/>
      <c r="V344" s="192"/>
      <c r="W344" s="181"/>
      <c r="X344" s="182"/>
      <c r="Y344" s="183"/>
      <c r="Z344" s="184"/>
      <c r="AA344" s="185"/>
      <c r="AB344" s="185"/>
      <c r="AC344" s="185"/>
      <c r="AD344" s="187"/>
      <c r="AE344" s="186"/>
      <c r="AF344" s="193"/>
    </row>
    <row r="345" spans="1:32" s="3" customFormat="1" ht="30" customHeight="1" x14ac:dyDescent="0.35">
      <c r="A345" s="137">
        <v>335</v>
      </c>
      <c r="B345" s="62"/>
      <c r="C345" s="179"/>
      <c r="D345" s="21"/>
      <c r="E345" s="8"/>
      <c r="F345" s="179"/>
      <c r="G345" s="179"/>
      <c r="H345" s="8"/>
      <c r="I345" s="137"/>
      <c r="J345" s="14"/>
      <c r="K345" s="11"/>
      <c r="L345" s="141"/>
      <c r="M345" s="141"/>
      <c r="N345" s="141"/>
      <c r="O345" s="141"/>
      <c r="P345" s="11"/>
      <c r="Q345" s="11"/>
      <c r="R345" s="180"/>
      <c r="S345" s="158"/>
      <c r="T345" s="137"/>
      <c r="U345" s="189"/>
      <c r="V345" s="192"/>
      <c r="W345" s="181"/>
      <c r="X345" s="182"/>
      <c r="Y345" s="183"/>
      <c r="Z345" s="184"/>
      <c r="AA345" s="185"/>
      <c r="AB345" s="185"/>
      <c r="AC345" s="185"/>
      <c r="AD345" s="187"/>
      <c r="AE345" s="186"/>
      <c r="AF345" s="193"/>
    </row>
    <row r="346" spans="1:32" s="3" customFormat="1" ht="30" customHeight="1" x14ac:dyDescent="0.35">
      <c r="A346" s="137">
        <v>336</v>
      </c>
      <c r="B346" s="62"/>
      <c r="C346" s="179"/>
      <c r="D346" s="21"/>
      <c r="E346" s="8"/>
      <c r="F346" s="179"/>
      <c r="G346" s="179"/>
      <c r="H346" s="8"/>
      <c r="I346" s="137"/>
      <c r="J346" s="14"/>
      <c r="K346" s="11"/>
      <c r="L346" s="141"/>
      <c r="M346" s="141"/>
      <c r="N346" s="141"/>
      <c r="O346" s="141"/>
      <c r="P346" s="11"/>
      <c r="Q346" s="11"/>
      <c r="R346" s="180"/>
      <c r="S346" s="158"/>
      <c r="T346" s="137"/>
      <c r="U346" s="189"/>
      <c r="V346" s="192"/>
      <c r="W346" s="181"/>
      <c r="X346" s="182"/>
      <c r="Y346" s="183"/>
      <c r="Z346" s="184"/>
      <c r="AA346" s="185"/>
      <c r="AB346" s="185"/>
      <c r="AC346" s="185"/>
      <c r="AD346" s="187"/>
      <c r="AE346" s="186"/>
      <c r="AF346" s="193"/>
    </row>
    <row r="347" spans="1:32" s="3" customFormat="1" ht="30" customHeight="1" x14ac:dyDescent="0.35">
      <c r="A347" s="137">
        <v>337</v>
      </c>
      <c r="B347" s="62"/>
      <c r="C347" s="179"/>
      <c r="D347" s="21"/>
      <c r="E347" s="8"/>
      <c r="F347" s="179"/>
      <c r="G347" s="179"/>
      <c r="H347" s="8"/>
      <c r="I347" s="137"/>
      <c r="J347" s="14"/>
      <c r="K347" s="11"/>
      <c r="L347" s="141"/>
      <c r="M347" s="141"/>
      <c r="N347" s="141"/>
      <c r="O347" s="141"/>
      <c r="P347" s="11"/>
      <c r="Q347" s="11"/>
      <c r="R347" s="180"/>
      <c r="S347" s="158"/>
      <c r="T347" s="137"/>
      <c r="U347" s="189"/>
      <c r="V347" s="192"/>
      <c r="W347" s="181"/>
      <c r="X347" s="182"/>
      <c r="Y347" s="183"/>
      <c r="Z347" s="184"/>
      <c r="AA347" s="185"/>
      <c r="AB347" s="185"/>
      <c r="AC347" s="185"/>
      <c r="AD347" s="187"/>
      <c r="AE347" s="186"/>
      <c r="AF347" s="193"/>
    </row>
    <row r="348" spans="1:32" s="3" customFormat="1" ht="30" customHeight="1" x14ac:dyDescent="0.35">
      <c r="A348" s="137">
        <v>338</v>
      </c>
      <c r="B348" s="62"/>
      <c r="C348" s="179"/>
      <c r="D348" s="21"/>
      <c r="E348" s="8"/>
      <c r="F348" s="179"/>
      <c r="G348" s="179"/>
      <c r="H348" s="8"/>
      <c r="I348" s="137"/>
      <c r="J348" s="14"/>
      <c r="K348" s="11"/>
      <c r="L348" s="141"/>
      <c r="M348" s="141"/>
      <c r="N348" s="141"/>
      <c r="O348" s="141"/>
      <c r="P348" s="11"/>
      <c r="Q348" s="11"/>
      <c r="R348" s="180"/>
      <c r="S348" s="158"/>
      <c r="T348" s="137"/>
      <c r="U348" s="189"/>
      <c r="V348" s="192"/>
      <c r="W348" s="181"/>
      <c r="X348" s="182"/>
      <c r="Y348" s="183"/>
      <c r="Z348" s="184"/>
      <c r="AA348" s="185"/>
      <c r="AB348" s="185"/>
      <c r="AC348" s="185"/>
      <c r="AD348" s="187"/>
      <c r="AE348" s="186"/>
      <c r="AF348" s="193"/>
    </row>
    <row r="349" spans="1:32" s="3" customFormat="1" ht="30" customHeight="1" x14ac:dyDescent="0.35">
      <c r="A349" s="137">
        <v>339</v>
      </c>
      <c r="B349" s="62"/>
      <c r="C349" s="179"/>
      <c r="D349" s="21"/>
      <c r="E349" s="8"/>
      <c r="F349" s="179"/>
      <c r="G349" s="179"/>
      <c r="H349" s="8"/>
      <c r="I349" s="137"/>
      <c r="J349" s="14"/>
      <c r="K349" s="11"/>
      <c r="L349" s="141"/>
      <c r="M349" s="141"/>
      <c r="N349" s="141"/>
      <c r="O349" s="141"/>
      <c r="P349" s="11"/>
      <c r="Q349" s="11"/>
      <c r="R349" s="180"/>
      <c r="S349" s="158"/>
      <c r="T349" s="137"/>
      <c r="U349" s="189"/>
      <c r="V349" s="192"/>
      <c r="W349" s="181"/>
      <c r="X349" s="182"/>
      <c r="Y349" s="183"/>
      <c r="Z349" s="184"/>
      <c r="AA349" s="185"/>
      <c r="AB349" s="185"/>
      <c r="AC349" s="185"/>
      <c r="AD349" s="187"/>
      <c r="AE349" s="186"/>
      <c r="AF349" s="193"/>
    </row>
    <row r="350" spans="1:32" s="3" customFormat="1" ht="30" customHeight="1" x14ac:dyDescent="0.35">
      <c r="A350" s="137">
        <v>340</v>
      </c>
      <c r="B350" s="62"/>
      <c r="C350" s="179"/>
      <c r="D350" s="21"/>
      <c r="E350" s="8"/>
      <c r="F350" s="179"/>
      <c r="G350" s="179"/>
      <c r="H350" s="8"/>
      <c r="I350" s="137"/>
      <c r="J350" s="14"/>
      <c r="K350" s="11"/>
      <c r="L350" s="141"/>
      <c r="M350" s="141"/>
      <c r="N350" s="141"/>
      <c r="O350" s="141"/>
      <c r="P350" s="11"/>
      <c r="Q350" s="11"/>
      <c r="R350" s="180"/>
      <c r="S350" s="158"/>
      <c r="T350" s="137"/>
      <c r="U350" s="189"/>
      <c r="V350" s="192"/>
      <c r="W350" s="181"/>
      <c r="X350" s="182"/>
      <c r="Y350" s="183"/>
      <c r="Z350" s="184"/>
      <c r="AA350" s="185"/>
      <c r="AB350" s="185"/>
      <c r="AC350" s="185"/>
      <c r="AD350" s="187"/>
      <c r="AE350" s="186"/>
      <c r="AF350" s="193"/>
    </row>
    <row r="351" spans="1:32" s="3" customFormat="1" ht="30" customHeight="1" x14ac:dyDescent="0.35">
      <c r="A351" s="137">
        <v>341</v>
      </c>
      <c r="B351" s="62"/>
      <c r="C351" s="179"/>
      <c r="D351" s="21"/>
      <c r="E351" s="8"/>
      <c r="F351" s="179"/>
      <c r="G351" s="179"/>
      <c r="H351" s="8"/>
      <c r="I351" s="137"/>
      <c r="J351" s="14"/>
      <c r="K351" s="11"/>
      <c r="L351" s="141"/>
      <c r="M351" s="141"/>
      <c r="N351" s="141"/>
      <c r="O351" s="141"/>
      <c r="P351" s="11"/>
      <c r="Q351" s="11"/>
      <c r="R351" s="180"/>
      <c r="S351" s="158"/>
      <c r="T351" s="137"/>
      <c r="U351" s="189"/>
      <c r="V351" s="192"/>
      <c r="W351" s="181"/>
      <c r="X351" s="182"/>
      <c r="Y351" s="183"/>
      <c r="Z351" s="184"/>
      <c r="AA351" s="185"/>
      <c r="AB351" s="185"/>
      <c r="AC351" s="185"/>
      <c r="AD351" s="187"/>
      <c r="AE351" s="186"/>
      <c r="AF351" s="193"/>
    </row>
    <row r="352" spans="1:32" s="3" customFormat="1" ht="30" customHeight="1" x14ac:dyDescent="0.35">
      <c r="A352" s="137">
        <v>342</v>
      </c>
      <c r="B352" s="62"/>
      <c r="C352" s="179"/>
      <c r="D352" s="21"/>
      <c r="E352" s="8"/>
      <c r="F352" s="179"/>
      <c r="G352" s="179"/>
      <c r="H352" s="8"/>
      <c r="I352" s="137"/>
      <c r="J352" s="14"/>
      <c r="K352" s="11"/>
      <c r="L352" s="141"/>
      <c r="M352" s="141"/>
      <c r="N352" s="141"/>
      <c r="O352" s="141"/>
      <c r="P352" s="11"/>
      <c r="Q352" s="11"/>
      <c r="R352" s="180"/>
      <c r="S352" s="158"/>
      <c r="T352" s="137"/>
      <c r="U352" s="189"/>
      <c r="V352" s="192"/>
      <c r="W352" s="181"/>
      <c r="X352" s="182"/>
      <c r="Y352" s="183"/>
      <c r="Z352" s="184"/>
      <c r="AA352" s="185"/>
      <c r="AB352" s="185"/>
      <c r="AC352" s="185"/>
      <c r="AD352" s="187"/>
      <c r="AE352" s="186"/>
      <c r="AF352" s="193"/>
    </row>
    <row r="353" spans="1:32" s="3" customFormat="1" ht="30" customHeight="1" x14ac:dyDescent="0.35">
      <c r="A353" s="137">
        <v>343</v>
      </c>
      <c r="B353" s="62"/>
      <c r="C353" s="179"/>
      <c r="D353" s="21"/>
      <c r="E353" s="8"/>
      <c r="F353" s="179"/>
      <c r="G353" s="179"/>
      <c r="H353" s="8"/>
      <c r="I353" s="137"/>
      <c r="J353" s="14"/>
      <c r="K353" s="11"/>
      <c r="L353" s="141"/>
      <c r="M353" s="141"/>
      <c r="N353" s="141"/>
      <c r="O353" s="141"/>
      <c r="P353" s="11"/>
      <c r="Q353" s="11"/>
      <c r="R353" s="180"/>
      <c r="S353" s="158"/>
      <c r="T353" s="137"/>
      <c r="U353" s="189"/>
      <c r="V353" s="192"/>
      <c r="W353" s="181"/>
      <c r="X353" s="182"/>
      <c r="Y353" s="183"/>
      <c r="Z353" s="184"/>
      <c r="AA353" s="185"/>
      <c r="AB353" s="185"/>
      <c r="AC353" s="185"/>
      <c r="AD353" s="187"/>
      <c r="AE353" s="186"/>
      <c r="AF353" s="193"/>
    </row>
    <row r="354" spans="1:32" s="3" customFormat="1" ht="30" customHeight="1" x14ac:dyDescent="0.35">
      <c r="A354" s="137">
        <v>344</v>
      </c>
      <c r="B354" s="62"/>
      <c r="C354" s="179"/>
      <c r="D354" s="21"/>
      <c r="E354" s="8"/>
      <c r="F354" s="179"/>
      <c r="G354" s="179"/>
      <c r="H354" s="8"/>
      <c r="I354" s="137"/>
      <c r="J354" s="14"/>
      <c r="K354" s="11"/>
      <c r="L354" s="141"/>
      <c r="M354" s="141"/>
      <c r="N354" s="141"/>
      <c r="O354" s="141"/>
      <c r="P354" s="11"/>
      <c r="Q354" s="11"/>
      <c r="R354" s="180"/>
      <c r="S354" s="158"/>
      <c r="T354" s="137"/>
      <c r="U354" s="189"/>
      <c r="V354" s="192"/>
      <c r="W354" s="181"/>
      <c r="X354" s="182"/>
      <c r="Y354" s="183"/>
      <c r="Z354" s="184"/>
      <c r="AA354" s="185"/>
      <c r="AB354" s="185"/>
      <c r="AC354" s="185"/>
      <c r="AD354" s="187"/>
      <c r="AE354" s="186"/>
      <c r="AF354" s="193"/>
    </row>
    <row r="355" spans="1:32" s="3" customFormat="1" ht="30" customHeight="1" x14ac:dyDescent="0.35">
      <c r="A355" s="137">
        <v>345</v>
      </c>
      <c r="B355" s="62"/>
      <c r="C355" s="179"/>
      <c r="D355" s="21"/>
      <c r="E355" s="8"/>
      <c r="F355" s="179"/>
      <c r="G355" s="179"/>
      <c r="H355" s="8"/>
      <c r="I355" s="137"/>
      <c r="J355" s="14"/>
      <c r="K355" s="11"/>
      <c r="L355" s="141"/>
      <c r="M355" s="141"/>
      <c r="N355" s="141"/>
      <c r="O355" s="141"/>
      <c r="P355" s="11"/>
      <c r="Q355" s="11"/>
      <c r="R355" s="180"/>
      <c r="S355" s="158"/>
      <c r="T355" s="137"/>
      <c r="U355" s="189"/>
      <c r="V355" s="192"/>
      <c r="W355" s="181"/>
      <c r="X355" s="182"/>
      <c r="Y355" s="183"/>
      <c r="Z355" s="184"/>
      <c r="AA355" s="185"/>
      <c r="AB355" s="185"/>
      <c r="AC355" s="185"/>
      <c r="AD355" s="187"/>
      <c r="AE355" s="186"/>
      <c r="AF355" s="193"/>
    </row>
    <row r="356" spans="1:32" s="3" customFormat="1" ht="30" customHeight="1" x14ac:dyDescent="0.35">
      <c r="A356" s="137">
        <v>346</v>
      </c>
      <c r="B356" s="62"/>
      <c r="C356" s="179"/>
      <c r="D356" s="21"/>
      <c r="E356" s="8"/>
      <c r="F356" s="179"/>
      <c r="G356" s="179"/>
      <c r="H356" s="8"/>
      <c r="I356" s="137"/>
      <c r="J356" s="14"/>
      <c r="K356" s="11"/>
      <c r="L356" s="141"/>
      <c r="M356" s="141"/>
      <c r="N356" s="141"/>
      <c r="O356" s="141"/>
      <c r="P356" s="11"/>
      <c r="Q356" s="11"/>
      <c r="R356" s="180"/>
      <c r="S356" s="158"/>
      <c r="T356" s="137"/>
      <c r="U356" s="189"/>
      <c r="V356" s="192"/>
      <c r="W356" s="181"/>
      <c r="X356" s="182"/>
      <c r="Y356" s="183"/>
      <c r="Z356" s="184"/>
      <c r="AA356" s="185"/>
      <c r="AB356" s="185"/>
      <c r="AC356" s="185"/>
      <c r="AD356" s="187"/>
      <c r="AE356" s="186"/>
      <c r="AF356" s="193"/>
    </row>
    <row r="357" spans="1:32" s="3" customFormat="1" ht="30" customHeight="1" x14ac:dyDescent="0.35">
      <c r="A357" s="137">
        <v>347</v>
      </c>
      <c r="B357" s="62"/>
      <c r="C357" s="179"/>
      <c r="D357" s="21"/>
      <c r="E357" s="8"/>
      <c r="F357" s="179"/>
      <c r="G357" s="179"/>
      <c r="H357" s="8"/>
      <c r="I357" s="137"/>
      <c r="J357" s="14"/>
      <c r="K357" s="11"/>
      <c r="L357" s="141"/>
      <c r="M357" s="141"/>
      <c r="N357" s="141"/>
      <c r="O357" s="141"/>
      <c r="P357" s="11"/>
      <c r="Q357" s="11"/>
      <c r="R357" s="180"/>
      <c r="S357" s="158"/>
      <c r="T357" s="137"/>
      <c r="U357" s="189"/>
      <c r="V357" s="192"/>
      <c r="W357" s="181"/>
      <c r="X357" s="182"/>
      <c r="Y357" s="183"/>
      <c r="Z357" s="184"/>
      <c r="AA357" s="185"/>
      <c r="AB357" s="185"/>
      <c r="AC357" s="185"/>
      <c r="AD357" s="187"/>
      <c r="AE357" s="186"/>
      <c r="AF357" s="193"/>
    </row>
    <row r="358" spans="1:32" s="3" customFormat="1" ht="30" customHeight="1" x14ac:dyDescent="0.35">
      <c r="A358" s="137">
        <v>348</v>
      </c>
      <c r="B358" s="62"/>
      <c r="C358" s="179"/>
      <c r="D358" s="21"/>
      <c r="E358" s="8"/>
      <c r="F358" s="179"/>
      <c r="G358" s="179"/>
      <c r="H358" s="8"/>
      <c r="I358" s="137"/>
      <c r="J358" s="14"/>
      <c r="K358" s="11"/>
      <c r="L358" s="141"/>
      <c r="M358" s="141"/>
      <c r="N358" s="141"/>
      <c r="O358" s="141"/>
      <c r="P358" s="11"/>
      <c r="Q358" s="11"/>
      <c r="R358" s="180"/>
      <c r="S358" s="158"/>
      <c r="T358" s="137"/>
      <c r="U358" s="189"/>
      <c r="V358" s="192"/>
      <c r="W358" s="181"/>
      <c r="X358" s="182"/>
      <c r="Y358" s="183"/>
      <c r="Z358" s="184"/>
      <c r="AA358" s="185"/>
      <c r="AB358" s="185"/>
      <c r="AC358" s="185"/>
      <c r="AD358" s="187"/>
      <c r="AE358" s="186"/>
      <c r="AF358" s="193"/>
    </row>
    <row r="359" spans="1:32" s="3" customFormat="1" ht="30" customHeight="1" x14ac:dyDescent="0.35">
      <c r="A359" s="137">
        <v>349</v>
      </c>
      <c r="B359" s="62"/>
      <c r="C359" s="179"/>
      <c r="D359" s="21"/>
      <c r="E359" s="8"/>
      <c r="F359" s="179"/>
      <c r="G359" s="179"/>
      <c r="H359" s="8"/>
      <c r="I359" s="137"/>
      <c r="J359" s="14"/>
      <c r="K359" s="11"/>
      <c r="L359" s="141"/>
      <c r="M359" s="141"/>
      <c r="N359" s="141"/>
      <c r="O359" s="141"/>
      <c r="P359" s="11"/>
      <c r="Q359" s="11"/>
      <c r="R359" s="180"/>
      <c r="S359" s="158"/>
      <c r="T359" s="137"/>
      <c r="U359" s="189"/>
      <c r="V359" s="192"/>
      <c r="W359" s="181"/>
      <c r="X359" s="182"/>
      <c r="Y359" s="183"/>
      <c r="Z359" s="184"/>
      <c r="AA359" s="185"/>
      <c r="AB359" s="185"/>
      <c r="AC359" s="185"/>
      <c r="AD359" s="187"/>
      <c r="AE359" s="186"/>
      <c r="AF359" s="193"/>
    </row>
    <row r="360" spans="1:32" s="3" customFormat="1" ht="30" customHeight="1" x14ac:dyDescent="0.35">
      <c r="A360" s="137">
        <v>350</v>
      </c>
      <c r="B360" s="62"/>
      <c r="C360" s="179"/>
      <c r="D360" s="21"/>
      <c r="E360" s="8"/>
      <c r="F360" s="179"/>
      <c r="G360" s="179"/>
      <c r="H360" s="8"/>
      <c r="I360" s="137"/>
      <c r="J360" s="14"/>
      <c r="K360" s="11"/>
      <c r="L360" s="141"/>
      <c r="M360" s="141"/>
      <c r="N360" s="141"/>
      <c r="O360" s="141"/>
      <c r="P360" s="11"/>
      <c r="Q360" s="11"/>
      <c r="R360" s="180"/>
      <c r="S360" s="158"/>
      <c r="T360" s="137"/>
      <c r="U360" s="189"/>
      <c r="V360" s="192"/>
      <c r="W360" s="181"/>
      <c r="X360" s="182"/>
      <c r="Y360" s="183"/>
      <c r="Z360" s="184"/>
      <c r="AA360" s="185"/>
      <c r="AB360" s="185"/>
      <c r="AC360" s="185"/>
      <c r="AD360" s="187"/>
      <c r="AE360" s="186"/>
      <c r="AF360" s="193"/>
    </row>
    <row r="361" spans="1:32" s="3" customFormat="1" ht="30" customHeight="1" x14ac:dyDescent="0.35">
      <c r="A361" s="137">
        <v>351</v>
      </c>
      <c r="B361" s="62"/>
      <c r="C361" s="179"/>
      <c r="D361" s="21"/>
      <c r="E361" s="8"/>
      <c r="F361" s="179"/>
      <c r="G361" s="179"/>
      <c r="H361" s="8"/>
      <c r="I361" s="137"/>
      <c r="J361" s="14"/>
      <c r="K361" s="11"/>
      <c r="L361" s="141"/>
      <c r="M361" s="141"/>
      <c r="N361" s="141"/>
      <c r="O361" s="141"/>
      <c r="P361" s="11"/>
      <c r="Q361" s="11"/>
      <c r="R361" s="180"/>
      <c r="S361" s="158"/>
      <c r="T361" s="137"/>
      <c r="U361" s="189"/>
      <c r="V361" s="192"/>
      <c r="W361" s="181"/>
      <c r="X361" s="182"/>
      <c r="Y361" s="183"/>
      <c r="Z361" s="184"/>
      <c r="AA361" s="185"/>
      <c r="AB361" s="185"/>
      <c r="AC361" s="185"/>
      <c r="AD361" s="187"/>
      <c r="AE361" s="186"/>
      <c r="AF361" s="193"/>
    </row>
    <row r="362" spans="1:32" s="3" customFormat="1" ht="30" customHeight="1" x14ac:dyDescent="0.35">
      <c r="A362" s="137">
        <v>352</v>
      </c>
      <c r="B362" s="62"/>
      <c r="C362" s="179"/>
      <c r="D362" s="21"/>
      <c r="E362" s="8"/>
      <c r="F362" s="179"/>
      <c r="G362" s="179"/>
      <c r="H362" s="8"/>
      <c r="I362" s="137"/>
      <c r="J362" s="14"/>
      <c r="K362" s="11"/>
      <c r="L362" s="141"/>
      <c r="M362" s="141"/>
      <c r="N362" s="141"/>
      <c r="O362" s="141"/>
      <c r="P362" s="11"/>
      <c r="Q362" s="11"/>
      <c r="R362" s="180"/>
      <c r="S362" s="158"/>
      <c r="T362" s="137"/>
      <c r="U362" s="189"/>
      <c r="V362" s="192"/>
      <c r="W362" s="181"/>
      <c r="X362" s="182"/>
      <c r="Y362" s="183"/>
      <c r="Z362" s="184"/>
      <c r="AA362" s="185"/>
      <c r="AB362" s="185"/>
      <c r="AC362" s="185"/>
      <c r="AD362" s="187"/>
      <c r="AE362" s="186"/>
      <c r="AF362" s="193"/>
    </row>
    <row r="363" spans="1:32" s="3" customFormat="1" ht="30" customHeight="1" x14ac:dyDescent="0.35">
      <c r="A363" s="137">
        <v>353</v>
      </c>
      <c r="B363" s="62"/>
      <c r="C363" s="179"/>
      <c r="D363" s="21"/>
      <c r="E363" s="8"/>
      <c r="F363" s="179"/>
      <c r="G363" s="179"/>
      <c r="H363" s="8"/>
      <c r="I363" s="137"/>
      <c r="J363" s="14"/>
      <c r="K363" s="11"/>
      <c r="L363" s="141"/>
      <c r="M363" s="141"/>
      <c r="N363" s="141"/>
      <c r="O363" s="141"/>
      <c r="P363" s="11"/>
      <c r="Q363" s="11"/>
      <c r="R363" s="180"/>
      <c r="S363" s="158"/>
      <c r="T363" s="137"/>
      <c r="U363" s="189"/>
      <c r="V363" s="192"/>
      <c r="W363" s="181"/>
      <c r="X363" s="182"/>
      <c r="Y363" s="183"/>
      <c r="Z363" s="184"/>
      <c r="AA363" s="185"/>
      <c r="AB363" s="185"/>
      <c r="AC363" s="185"/>
      <c r="AD363" s="187"/>
      <c r="AE363" s="186"/>
      <c r="AF363" s="193"/>
    </row>
    <row r="364" spans="1:32" s="3" customFormat="1" ht="30" customHeight="1" x14ac:dyDescent="0.35">
      <c r="A364" s="137">
        <v>354</v>
      </c>
      <c r="B364" s="62"/>
      <c r="C364" s="179"/>
      <c r="D364" s="21"/>
      <c r="E364" s="8"/>
      <c r="F364" s="179"/>
      <c r="G364" s="179"/>
      <c r="H364" s="8"/>
      <c r="I364" s="137"/>
      <c r="J364" s="14"/>
      <c r="K364" s="11"/>
      <c r="L364" s="141"/>
      <c r="M364" s="141"/>
      <c r="N364" s="141"/>
      <c r="O364" s="141"/>
      <c r="P364" s="11"/>
      <c r="Q364" s="11"/>
      <c r="R364" s="180"/>
      <c r="S364" s="158"/>
      <c r="T364" s="137"/>
      <c r="U364" s="189"/>
      <c r="V364" s="192"/>
      <c r="W364" s="181"/>
      <c r="X364" s="182"/>
      <c r="Y364" s="183"/>
      <c r="Z364" s="184"/>
      <c r="AA364" s="185"/>
      <c r="AB364" s="185"/>
      <c r="AC364" s="185"/>
      <c r="AD364" s="187"/>
      <c r="AE364" s="186"/>
      <c r="AF364" s="193"/>
    </row>
    <row r="365" spans="1:32" s="3" customFormat="1" ht="30" customHeight="1" x14ac:dyDescent="0.35">
      <c r="A365" s="137">
        <v>355</v>
      </c>
      <c r="B365" s="62"/>
      <c r="C365" s="179"/>
      <c r="D365" s="21"/>
      <c r="E365" s="8"/>
      <c r="F365" s="179"/>
      <c r="G365" s="179"/>
      <c r="H365" s="8"/>
      <c r="I365" s="137"/>
      <c r="J365" s="14"/>
      <c r="K365" s="11"/>
      <c r="L365" s="141"/>
      <c r="M365" s="141"/>
      <c r="N365" s="141"/>
      <c r="O365" s="141"/>
      <c r="P365" s="11"/>
      <c r="Q365" s="11"/>
      <c r="R365" s="180"/>
      <c r="S365" s="158"/>
      <c r="T365" s="137"/>
      <c r="U365" s="189"/>
      <c r="V365" s="192"/>
      <c r="W365" s="181"/>
      <c r="X365" s="182"/>
      <c r="Y365" s="183"/>
      <c r="Z365" s="184"/>
      <c r="AA365" s="185"/>
      <c r="AB365" s="185"/>
      <c r="AC365" s="185"/>
      <c r="AD365" s="187"/>
      <c r="AE365" s="186"/>
      <c r="AF365" s="193"/>
    </row>
    <row r="366" spans="1:32" s="3" customFormat="1" ht="30" customHeight="1" x14ac:dyDescent="0.35">
      <c r="A366" s="137">
        <v>356</v>
      </c>
      <c r="B366" s="62"/>
      <c r="C366" s="179"/>
      <c r="D366" s="21"/>
      <c r="E366" s="8"/>
      <c r="F366" s="179"/>
      <c r="G366" s="179"/>
      <c r="H366" s="8"/>
      <c r="I366" s="137"/>
      <c r="J366" s="14"/>
      <c r="K366" s="11"/>
      <c r="L366" s="141"/>
      <c r="M366" s="141"/>
      <c r="N366" s="141"/>
      <c r="O366" s="141"/>
      <c r="P366" s="11"/>
      <c r="Q366" s="11"/>
      <c r="R366" s="180"/>
      <c r="S366" s="158"/>
      <c r="T366" s="137"/>
      <c r="U366" s="189"/>
      <c r="V366" s="192"/>
      <c r="W366" s="181"/>
      <c r="X366" s="182"/>
      <c r="Y366" s="183"/>
      <c r="Z366" s="184"/>
      <c r="AA366" s="185"/>
      <c r="AB366" s="185"/>
      <c r="AC366" s="185"/>
      <c r="AD366" s="187"/>
      <c r="AE366" s="186"/>
      <c r="AF366" s="193"/>
    </row>
    <row r="367" spans="1:32" s="3" customFormat="1" ht="30" customHeight="1" x14ac:dyDescent="0.35">
      <c r="A367" s="137">
        <v>357</v>
      </c>
      <c r="B367" s="62"/>
      <c r="C367" s="179"/>
      <c r="D367" s="21"/>
      <c r="E367" s="8"/>
      <c r="F367" s="179"/>
      <c r="G367" s="179"/>
      <c r="H367" s="8"/>
      <c r="I367" s="137"/>
      <c r="J367" s="14"/>
      <c r="K367" s="11"/>
      <c r="L367" s="141"/>
      <c r="M367" s="141"/>
      <c r="N367" s="141"/>
      <c r="O367" s="141"/>
      <c r="P367" s="11"/>
      <c r="Q367" s="11"/>
      <c r="R367" s="180"/>
      <c r="S367" s="158"/>
      <c r="T367" s="137"/>
      <c r="U367" s="189"/>
      <c r="V367" s="192"/>
      <c r="W367" s="181"/>
      <c r="X367" s="182"/>
      <c r="Y367" s="183"/>
      <c r="Z367" s="184"/>
      <c r="AA367" s="185"/>
      <c r="AB367" s="185"/>
      <c r="AC367" s="185"/>
      <c r="AD367" s="187"/>
      <c r="AE367" s="186"/>
      <c r="AF367" s="193"/>
    </row>
    <row r="368" spans="1:32" s="3" customFormat="1" ht="30" customHeight="1" x14ac:dyDescent="0.35">
      <c r="A368" s="137">
        <v>358</v>
      </c>
      <c r="B368" s="62"/>
      <c r="C368" s="179"/>
      <c r="D368" s="21"/>
      <c r="E368" s="8"/>
      <c r="F368" s="179"/>
      <c r="G368" s="179"/>
      <c r="H368" s="8"/>
      <c r="I368" s="137"/>
      <c r="J368" s="14"/>
      <c r="K368" s="11"/>
      <c r="L368" s="141"/>
      <c r="M368" s="141"/>
      <c r="N368" s="141"/>
      <c r="O368" s="141"/>
      <c r="P368" s="11"/>
      <c r="Q368" s="11"/>
      <c r="R368" s="180"/>
      <c r="S368" s="158"/>
      <c r="T368" s="137"/>
      <c r="U368" s="189"/>
      <c r="V368" s="192"/>
      <c r="W368" s="181"/>
      <c r="X368" s="182"/>
      <c r="Y368" s="183"/>
      <c r="Z368" s="184"/>
      <c r="AA368" s="185"/>
      <c r="AB368" s="185"/>
      <c r="AC368" s="185"/>
      <c r="AD368" s="187"/>
      <c r="AE368" s="186"/>
      <c r="AF368" s="193"/>
    </row>
    <row r="369" spans="1:32" s="3" customFormat="1" ht="30" customHeight="1" x14ac:dyDescent="0.35">
      <c r="A369" s="137">
        <v>359</v>
      </c>
      <c r="B369" s="62"/>
      <c r="C369" s="179"/>
      <c r="D369" s="21"/>
      <c r="E369" s="8"/>
      <c r="F369" s="179"/>
      <c r="G369" s="179"/>
      <c r="H369" s="8"/>
      <c r="I369" s="137"/>
      <c r="J369" s="14"/>
      <c r="K369" s="162"/>
      <c r="L369" s="141"/>
      <c r="M369" s="141"/>
      <c r="N369" s="141"/>
      <c r="O369" s="141"/>
      <c r="P369" s="11"/>
      <c r="Q369" s="11"/>
      <c r="R369" s="180"/>
      <c r="S369" s="158"/>
      <c r="T369" s="137"/>
      <c r="U369" s="189"/>
      <c r="V369" s="192"/>
      <c r="W369" s="181"/>
      <c r="X369" s="182"/>
      <c r="Y369" s="183"/>
      <c r="Z369" s="184"/>
      <c r="AA369" s="185"/>
      <c r="AB369" s="185"/>
      <c r="AC369" s="185"/>
      <c r="AD369" s="187"/>
      <c r="AE369" s="186"/>
      <c r="AF369" s="193"/>
    </row>
    <row r="370" spans="1:32" s="3" customFormat="1" ht="30" customHeight="1" x14ac:dyDescent="0.35">
      <c r="A370" s="137">
        <v>360</v>
      </c>
      <c r="B370" s="62"/>
      <c r="C370" s="179"/>
      <c r="D370" s="21"/>
      <c r="E370" s="8"/>
      <c r="F370" s="179"/>
      <c r="G370" s="179"/>
      <c r="H370" s="8"/>
      <c r="I370" s="137"/>
      <c r="J370" s="14"/>
      <c r="K370" s="11"/>
      <c r="L370" s="141"/>
      <c r="M370" s="141"/>
      <c r="N370" s="141"/>
      <c r="O370" s="141"/>
      <c r="P370" s="11"/>
      <c r="Q370" s="11"/>
      <c r="R370" s="180"/>
      <c r="S370" s="158"/>
      <c r="T370" s="137"/>
      <c r="U370" s="189"/>
      <c r="V370" s="192"/>
      <c r="W370" s="181"/>
      <c r="X370" s="182"/>
      <c r="Y370" s="183"/>
      <c r="Z370" s="184"/>
      <c r="AA370" s="185"/>
      <c r="AB370" s="185"/>
      <c r="AC370" s="185"/>
      <c r="AD370" s="187"/>
      <c r="AE370" s="186"/>
      <c r="AF370" s="193"/>
    </row>
    <row r="371" spans="1:32" s="3" customFormat="1" ht="30" customHeight="1" x14ac:dyDescent="0.35">
      <c r="A371" s="137">
        <v>361</v>
      </c>
      <c r="B371" s="62"/>
      <c r="C371" s="179"/>
      <c r="D371" s="21"/>
      <c r="E371" s="8"/>
      <c r="F371" s="179"/>
      <c r="G371" s="179"/>
      <c r="H371" s="8"/>
      <c r="I371" s="137"/>
      <c r="J371" s="14"/>
      <c r="K371" s="11"/>
      <c r="L371" s="141"/>
      <c r="M371" s="141"/>
      <c r="N371" s="141"/>
      <c r="O371" s="141"/>
      <c r="P371" s="11"/>
      <c r="Q371" s="11"/>
      <c r="R371" s="180"/>
      <c r="S371" s="158"/>
      <c r="T371" s="137"/>
      <c r="U371" s="189"/>
      <c r="V371" s="192"/>
      <c r="W371" s="181"/>
      <c r="X371" s="182"/>
      <c r="Y371" s="183"/>
      <c r="Z371" s="184"/>
      <c r="AA371" s="185"/>
      <c r="AB371" s="185"/>
      <c r="AC371" s="185"/>
      <c r="AD371" s="187"/>
      <c r="AE371" s="186"/>
      <c r="AF371" s="193"/>
    </row>
    <row r="372" spans="1:32" s="3" customFormat="1" ht="30" customHeight="1" x14ac:dyDescent="0.35">
      <c r="A372" s="137">
        <v>362</v>
      </c>
      <c r="B372" s="62"/>
      <c r="C372" s="179"/>
      <c r="D372" s="21"/>
      <c r="E372" s="8"/>
      <c r="F372" s="179"/>
      <c r="G372" s="179"/>
      <c r="H372" s="8"/>
      <c r="I372" s="137"/>
      <c r="J372" s="14"/>
      <c r="K372" s="11"/>
      <c r="L372" s="141"/>
      <c r="M372" s="141"/>
      <c r="N372" s="141"/>
      <c r="O372" s="141"/>
      <c r="P372" s="11"/>
      <c r="Q372" s="11"/>
      <c r="R372" s="180"/>
      <c r="S372" s="158"/>
      <c r="T372" s="137"/>
      <c r="U372" s="189"/>
      <c r="V372" s="192"/>
      <c r="W372" s="181"/>
      <c r="X372" s="182"/>
      <c r="Y372" s="183"/>
      <c r="Z372" s="184"/>
      <c r="AA372" s="185"/>
      <c r="AB372" s="185"/>
      <c r="AC372" s="185"/>
      <c r="AD372" s="187"/>
      <c r="AE372" s="186"/>
      <c r="AF372" s="193"/>
    </row>
    <row r="373" spans="1:32" s="3" customFormat="1" ht="30" customHeight="1" x14ac:dyDescent="0.35">
      <c r="A373" s="137">
        <v>363</v>
      </c>
      <c r="B373" s="62"/>
      <c r="C373" s="179"/>
      <c r="D373" s="21"/>
      <c r="E373" s="8"/>
      <c r="F373" s="179"/>
      <c r="G373" s="179"/>
      <c r="H373" s="8"/>
      <c r="I373" s="137"/>
      <c r="J373" s="14"/>
      <c r="K373" s="11"/>
      <c r="L373" s="141"/>
      <c r="M373" s="141"/>
      <c r="N373" s="141"/>
      <c r="O373" s="141"/>
      <c r="P373" s="11"/>
      <c r="Q373" s="11"/>
      <c r="R373" s="180"/>
      <c r="S373" s="158"/>
      <c r="T373" s="137"/>
      <c r="U373" s="189"/>
      <c r="V373" s="192"/>
      <c r="W373" s="181"/>
      <c r="X373" s="182"/>
      <c r="Y373" s="183"/>
      <c r="Z373" s="184"/>
      <c r="AA373" s="185"/>
      <c r="AB373" s="185"/>
      <c r="AC373" s="185"/>
      <c r="AD373" s="187"/>
      <c r="AE373" s="186"/>
      <c r="AF373" s="193"/>
    </row>
    <row r="374" spans="1:32" s="3" customFormat="1" ht="30" customHeight="1" x14ac:dyDescent="0.35">
      <c r="A374" s="137">
        <v>364</v>
      </c>
      <c r="B374" s="62"/>
      <c r="C374" s="179"/>
      <c r="D374" s="21"/>
      <c r="E374" s="8"/>
      <c r="F374" s="179"/>
      <c r="G374" s="179"/>
      <c r="H374" s="8"/>
      <c r="I374" s="137"/>
      <c r="J374" s="14"/>
      <c r="K374" s="11"/>
      <c r="L374" s="141"/>
      <c r="M374" s="141"/>
      <c r="N374" s="141"/>
      <c r="O374" s="141"/>
      <c r="P374" s="11"/>
      <c r="Q374" s="11"/>
      <c r="R374" s="180"/>
      <c r="S374" s="158"/>
      <c r="T374" s="137"/>
      <c r="U374" s="189"/>
      <c r="V374" s="192"/>
      <c r="W374" s="181"/>
      <c r="X374" s="182"/>
      <c r="Y374" s="183"/>
      <c r="Z374" s="184"/>
      <c r="AA374" s="185"/>
      <c r="AB374" s="185"/>
      <c r="AC374" s="185"/>
      <c r="AD374" s="187"/>
      <c r="AE374" s="186"/>
      <c r="AF374" s="193"/>
    </row>
    <row r="375" spans="1:32" s="3" customFormat="1" ht="30" customHeight="1" x14ac:dyDescent="0.35">
      <c r="A375" s="137">
        <v>365</v>
      </c>
      <c r="B375" s="62"/>
      <c r="C375" s="179"/>
      <c r="D375" s="21"/>
      <c r="E375" s="8"/>
      <c r="F375" s="179"/>
      <c r="G375" s="179"/>
      <c r="H375" s="8"/>
      <c r="I375" s="137"/>
      <c r="J375" s="14"/>
      <c r="K375" s="11"/>
      <c r="L375" s="141"/>
      <c r="M375" s="141"/>
      <c r="N375" s="141"/>
      <c r="O375" s="141"/>
      <c r="P375" s="11"/>
      <c r="Q375" s="11"/>
      <c r="R375" s="180"/>
      <c r="S375" s="158"/>
      <c r="T375" s="137"/>
      <c r="U375" s="189"/>
      <c r="V375" s="192"/>
      <c r="W375" s="181"/>
      <c r="X375" s="182"/>
      <c r="Y375" s="183"/>
      <c r="Z375" s="184"/>
      <c r="AA375" s="185"/>
      <c r="AB375" s="185"/>
      <c r="AC375" s="185"/>
      <c r="AD375" s="187"/>
      <c r="AE375" s="186"/>
      <c r="AF375" s="193"/>
    </row>
    <row r="376" spans="1:32" s="3" customFormat="1" ht="30" customHeight="1" x14ac:dyDescent="0.35">
      <c r="A376" s="137">
        <v>366</v>
      </c>
      <c r="B376" s="62"/>
      <c r="C376" s="179"/>
      <c r="D376" s="21"/>
      <c r="E376" s="8"/>
      <c r="F376" s="179"/>
      <c r="G376" s="179"/>
      <c r="H376" s="8"/>
      <c r="I376" s="137"/>
      <c r="J376" s="14"/>
      <c r="K376" s="11"/>
      <c r="L376" s="141"/>
      <c r="M376" s="141"/>
      <c r="N376" s="141"/>
      <c r="O376" s="141"/>
      <c r="P376" s="11"/>
      <c r="Q376" s="11"/>
      <c r="R376" s="180"/>
      <c r="S376" s="158"/>
      <c r="T376" s="137"/>
      <c r="U376" s="189"/>
      <c r="V376" s="192"/>
      <c r="W376" s="181"/>
      <c r="X376" s="182"/>
      <c r="Y376" s="183"/>
      <c r="Z376" s="184"/>
      <c r="AA376" s="185"/>
      <c r="AB376" s="185"/>
      <c r="AC376" s="185"/>
      <c r="AD376" s="187"/>
      <c r="AE376" s="186"/>
      <c r="AF376" s="193"/>
    </row>
    <row r="377" spans="1:32" s="3" customFormat="1" ht="30" customHeight="1" x14ac:dyDescent="0.35">
      <c r="A377" s="137">
        <v>367</v>
      </c>
      <c r="B377" s="62"/>
      <c r="C377" s="179"/>
      <c r="D377" s="21"/>
      <c r="E377" s="8"/>
      <c r="F377" s="179"/>
      <c r="G377" s="179"/>
      <c r="H377" s="8"/>
      <c r="I377" s="137"/>
      <c r="J377" s="14"/>
      <c r="K377" s="11"/>
      <c r="L377" s="141"/>
      <c r="M377" s="141"/>
      <c r="N377" s="141"/>
      <c r="O377" s="141"/>
      <c r="P377" s="11"/>
      <c r="Q377" s="11"/>
      <c r="R377" s="180"/>
      <c r="S377" s="158"/>
      <c r="T377" s="137"/>
      <c r="U377" s="189"/>
      <c r="V377" s="192"/>
      <c r="W377" s="181"/>
      <c r="X377" s="182"/>
      <c r="Y377" s="183"/>
      <c r="Z377" s="184"/>
      <c r="AA377" s="185"/>
      <c r="AB377" s="185"/>
      <c r="AC377" s="185"/>
      <c r="AD377" s="187"/>
      <c r="AE377" s="186"/>
      <c r="AF377" s="193"/>
    </row>
    <row r="378" spans="1:32" s="3" customFormat="1" ht="30" customHeight="1" x14ac:dyDescent="0.35">
      <c r="A378" s="137">
        <v>368</v>
      </c>
      <c r="B378" s="62"/>
      <c r="C378" s="179"/>
      <c r="D378" s="21"/>
      <c r="E378" s="8"/>
      <c r="F378" s="179"/>
      <c r="G378" s="179"/>
      <c r="H378" s="8"/>
      <c r="I378" s="137"/>
      <c r="J378" s="14"/>
      <c r="K378" s="11"/>
      <c r="L378" s="141"/>
      <c r="M378" s="141"/>
      <c r="N378" s="141"/>
      <c r="O378" s="141"/>
      <c r="P378" s="11"/>
      <c r="Q378" s="11"/>
      <c r="R378" s="180"/>
      <c r="S378" s="158"/>
      <c r="T378" s="137"/>
      <c r="U378" s="189"/>
      <c r="V378" s="192"/>
      <c r="W378" s="181"/>
      <c r="X378" s="182"/>
      <c r="Y378" s="183"/>
      <c r="Z378" s="184"/>
      <c r="AA378" s="185"/>
      <c r="AB378" s="185"/>
      <c r="AC378" s="185"/>
      <c r="AD378" s="187"/>
      <c r="AE378" s="186"/>
      <c r="AF378" s="193"/>
    </row>
    <row r="379" spans="1:32" s="3" customFormat="1" ht="30" customHeight="1" x14ac:dyDescent="0.35">
      <c r="A379" s="137">
        <v>369</v>
      </c>
      <c r="B379" s="62"/>
      <c r="C379" s="179"/>
      <c r="D379" s="21"/>
      <c r="E379" s="8"/>
      <c r="F379" s="179"/>
      <c r="G379" s="179"/>
      <c r="H379" s="8"/>
      <c r="I379" s="137"/>
      <c r="J379" s="14"/>
      <c r="K379" s="11"/>
      <c r="L379" s="141"/>
      <c r="M379" s="141"/>
      <c r="N379" s="141"/>
      <c r="O379" s="141"/>
      <c r="P379" s="11"/>
      <c r="Q379" s="11"/>
      <c r="R379" s="180"/>
      <c r="S379" s="158"/>
      <c r="T379" s="137"/>
      <c r="U379" s="189"/>
      <c r="V379" s="192"/>
      <c r="W379" s="181"/>
      <c r="X379" s="182"/>
      <c r="Y379" s="183"/>
      <c r="Z379" s="184"/>
      <c r="AA379" s="185"/>
      <c r="AB379" s="185"/>
      <c r="AC379" s="185"/>
      <c r="AD379" s="187"/>
      <c r="AE379" s="186"/>
      <c r="AF379" s="193"/>
    </row>
    <row r="380" spans="1:32" s="3" customFormat="1" ht="30" customHeight="1" x14ac:dyDescent="0.35">
      <c r="A380" s="137">
        <v>370</v>
      </c>
      <c r="B380" s="62"/>
      <c r="C380" s="179"/>
      <c r="D380" s="21"/>
      <c r="E380" s="8"/>
      <c r="F380" s="179"/>
      <c r="G380" s="179"/>
      <c r="H380" s="8"/>
      <c r="I380" s="137"/>
      <c r="J380" s="14"/>
      <c r="K380" s="11"/>
      <c r="L380" s="141"/>
      <c r="M380" s="141"/>
      <c r="N380" s="141"/>
      <c r="O380" s="141"/>
      <c r="P380" s="11"/>
      <c r="Q380" s="11"/>
      <c r="R380" s="180"/>
      <c r="S380" s="158"/>
      <c r="T380" s="137"/>
      <c r="U380" s="189"/>
      <c r="V380" s="192"/>
      <c r="W380" s="181"/>
      <c r="X380" s="182"/>
      <c r="Y380" s="183"/>
      <c r="Z380" s="184"/>
      <c r="AA380" s="185"/>
      <c r="AB380" s="185"/>
      <c r="AC380" s="185"/>
      <c r="AD380" s="187"/>
      <c r="AE380" s="186"/>
      <c r="AF380" s="193"/>
    </row>
    <row r="381" spans="1:32" s="3" customFormat="1" ht="30" customHeight="1" x14ac:dyDescent="0.35">
      <c r="A381" s="137">
        <v>371</v>
      </c>
      <c r="B381" s="62"/>
      <c r="C381" s="179"/>
      <c r="D381" s="21"/>
      <c r="E381" s="8"/>
      <c r="F381" s="179"/>
      <c r="G381" s="179"/>
      <c r="H381" s="8"/>
      <c r="I381" s="137"/>
      <c r="J381" s="14"/>
      <c r="K381" s="11"/>
      <c r="L381" s="141"/>
      <c r="M381" s="141"/>
      <c r="N381" s="141"/>
      <c r="O381" s="141"/>
      <c r="P381" s="11"/>
      <c r="Q381" s="11"/>
      <c r="R381" s="180"/>
      <c r="S381" s="158"/>
      <c r="T381" s="137"/>
      <c r="U381" s="189"/>
      <c r="V381" s="192"/>
      <c r="W381" s="181"/>
      <c r="X381" s="182"/>
      <c r="Y381" s="183"/>
      <c r="Z381" s="184"/>
      <c r="AA381" s="185"/>
      <c r="AB381" s="185"/>
      <c r="AC381" s="185"/>
      <c r="AD381" s="187"/>
      <c r="AE381" s="186"/>
      <c r="AF381" s="193"/>
    </row>
    <row r="382" spans="1:32" s="3" customFormat="1" ht="30" customHeight="1" x14ac:dyDescent="0.35">
      <c r="A382" s="137">
        <v>372</v>
      </c>
      <c r="B382" s="62"/>
      <c r="C382" s="179"/>
      <c r="D382" s="21"/>
      <c r="E382" s="8"/>
      <c r="F382" s="179"/>
      <c r="G382" s="179"/>
      <c r="H382" s="8"/>
      <c r="I382" s="137"/>
      <c r="J382" s="14"/>
      <c r="K382" s="11"/>
      <c r="L382" s="141"/>
      <c r="M382" s="141"/>
      <c r="N382" s="141"/>
      <c r="O382" s="141"/>
      <c r="P382" s="11"/>
      <c r="Q382" s="11"/>
      <c r="R382" s="180"/>
      <c r="S382" s="158"/>
      <c r="T382" s="137"/>
      <c r="U382" s="189"/>
      <c r="V382" s="192"/>
      <c r="W382" s="181"/>
      <c r="X382" s="182"/>
      <c r="Y382" s="183"/>
      <c r="Z382" s="184"/>
      <c r="AA382" s="185"/>
      <c r="AB382" s="185"/>
      <c r="AC382" s="185"/>
      <c r="AD382" s="187"/>
      <c r="AE382" s="186"/>
      <c r="AF382" s="193"/>
    </row>
    <row r="383" spans="1:32" s="3" customFormat="1" ht="30" customHeight="1" x14ac:dyDescent="0.35">
      <c r="A383" s="137">
        <v>373</v>
      </c>
      <c r="B383" s="62"/>
      <c r="C383" s="179"/>
      <c r="D383" s="21"/>
      <c r="E383" s="8"/>
      <c r="F383" s="179"/>
      <c r="G383" s="179"/>
      <c r="H383" s="8"/>
      <c r="I383" s="137"/>
      <c r="J383" s="14"/>
      <c r="K383" s="11"/>
      <c r="L383" s="141"/>
      <c r="M383" s="141"/>
      <c r="N383" s="141"/>
      <c r="O383" s="141"/>
      <c r="P383" s="11"/>
      <c r="Q383" s="11"/>
      <c r="R383" s="180"/>
      <c r="S383" s="158"/>
      <c r="T383" s="137"/>
      <c r="U383" s="189"/>
      <c r="V383" s="192"/>
      <c r="W383" s="181"/>
      <c r="X383" s="182"/>
      <c r="Y383" s="183"/>
      <c r="Z383" s="184"/>
      <c r="AA383" s="185"/>
      <c r="AB383" s="185"/>
      <c r="AC383" s="185"/>
      <c r="AD383" s="187"/>
      <c r="AE383" s="186"/>
      <c r="AF383" s="193"/>
    </row>
    <row r="384" spans="1:32" s="3" customFormat="1" ht="30" customHeight="1" x14ac:dyDescent="0.35">
      <c r="A384" s="137">
        <v>374</v>
      </c>
      <c r="B384" s="62"/>
      <c r="C384" s="179"/>
      <c r="D384" s="21"/>
      <c r="E384" s="8"/>
      <c r="F384" s="179"/>
      <c r="G384" s="179"/>
      <c r="H384" s="8"/>
      <c r="I384" s="137"/>
      <c r="J384" s="14"/>
      <c r="K384" s="11"/>
      <c r="L384" s="141"/>
      <c r="M384" s="141"/>
      <c r="N384" s="141"/>
      <c r="O384" s="141"/>
      <c r="P384" s="11"/>
      <c r="Q384" s="11"/>
      <c r="R384" s="180"/>
      <c r="S384" s="158"/>
      <c r="T384" s="137"/>
      <c r="U384" s="189"/>
      <c r="V384" s="192"/>
      <c r="W384" s="181"/>
      <c r="X384" s="182"/>
      <c r="Y384" s="183"/>
      <c r="Z384" s="184"/>
      <c r="AA384" s="185"/>
      <c r="AB384" s="185"/>
      <c r="AC384" s="185"/>
      <c r="AD384" s="187"/>
      <c r="AE384" s="186"/>
      <c r="AF384" s="193"/>
    </row>
    <row r="385" spans="1:32" s="3" customFormat="1" ht="30" customHeight="1" x14ac:dyDescent="0.35">
      <c r="A385" s="137">
        <v>375</v>
      </c>
      <c r="B385" s="62"/>
      <c r="C385" s="179"/>
      <c r="D385" s="21"/>
      <c r="E385" s="8"/>
      <c r="F385" s="179"/>
      <c r="G385" s="179"/>
      <c r="H385" s="8"/>
      <c r="I385" s="137"/>
      <c r="J385" s="14"/>
      <c r="K385" s="11"/>
      <c r="L385" s="141"/>
      <c r="M385" s="141"/>
      <c r="N385" s="141"/>
      <c r="O385" s="141"/>
      <c r="P385" s="11"/>
      <c r="Q385" s="11"/>
      <c r="R385" s="180"/>
      <c r="S385" s="158"/>
      <c r="T385" s="137"/>
      <c r="U385" s="189"/>
      <c r="V385" s="192"/>
      <c r="W385" s="181"/>
      <c r="X385" s="182"/>
      <c r="Y385" s="183"/>
      <c r="Z385" s="184"/>
      <c r="AA385" s="185"/>
      <c r="AB385" s="185"/>
      <c r="AC385" s="185"/>
      <c r="AD385" s="187"/>
      <c r="AE385" s="186"/>
      <c r="AF385" s="193"/>
    </row>
    <row r="386" spans="1:32" s="3" customFormat="1" ht="30" customHeight="1" x14ac:dyDescent="0.35">
      <c r="A386" s="137">
        <v>376</v>
      </c>
      <c r="B386" s="62"/>
      <c r="C386" s="179"/>
      <c r="D386" s="21"/>
      <c r="E386" s="8"/>
      <c r="F386" s="179"/>
      <c r="G386" s="179"/>
      <c r="H386" s="8"/>
      <c r="I386" s="137"/>
      <c r="J386" s="14"/>
      <c r="K386" s="11"/>
      <c r="L386" s="141"/>
      <c r="M386" s="141"/>
      <c r="N386" s="141"/>
      <c r="O386" s="141"/>
      <c r="P386" s="11"/>
      <c r="Q386" s="11"/>
      <c r="R386" s="180"/>
      <c r="S386" s="158"/>
      <c r="T386" s="137"/>
      <c r="U386" s="189"/>
      <c r="V386" s="192"/>
      <c r="W386" s="181"/>
      <c r="X386" s="182"/>
      <c r="Y386" s="183"/>
      <c r="Z386" s="184"/>
      <c r="AA386" s="185"/>
      <c r="AB386" s="185"/>
      <c r="AC386" s="185"/>
      <c r="AD386" s="187"/>
      <c r="AE386" s="186"/>
      <c r="AF386" s="193"/>
    </row>
    <row r="387" spans="1:32" s="3" customFormat="1" ht="30" customHeight="1" x14ac:dyDescent="0.35">
      <c r="A387" s="137">
        <v>377</v>
      </c>
      <c r="B387" s="62"/>
      <c r="C387" s="179"/>
      <c r="D387" s="21"/>
      <c r="E387" s="8"/>
      <c r="F387" s="179"/>
      <c r="G387" s="179"/>
      <c r="H387" s="8"/>
      <c r="I387" s="137"/>
      <c r="J387" s="14"/>
      <c r="K387" s="11"/>
      <c r="L387" s="141"/>
      <c r="M387" s="141"/>
      <c r="N387" s="141"/>
      <c r="O387" s="141"/>
      <c r="P387" s="11"/>
      <c r="Q387" s="11"/>
      <c r="R387" s="180"/>
      <c r="S387" s="158"/>
      <c r="T387" s="137"/>
      <c r="U387" s="189"/>
      <c r="V387" s="192"/>
      <c r="W387" s="181"/>
      <c r="X387" s="182"/>
      <c r="Y387" s="183"/>
      <c r="Z387" s="184"/>
      <c r="AA387" s="185"/>
      <c r="AB387" s="185"/>
      <c r="AC387" s="185"/>
      <c r="AD387" s="187"/>
      <c r="AE387" s="186"/>
      <c r="AF387" s="193"/>
    </row>
    <row r="388" spans="1:32" s="3" customFormat="1" ht="30" customHeight="1" x14ac:dyDescent="0.35">
      <c r="A388" s="137">
        <v>378</v>
      </c>
      <c r="B388" s="62"/>
      <c r="C388" s="179"/>
      <c r="D388" s="21"/>
      <c r="E388" s="8"/>
      <c r="F388" s="179"/>
      <c r="G388" s="179"/>
      <c r="H388" s="8"/>
      <c r="I388" s="137"/>
      <c r="J388" s="14"/>
      <c r="K388" s="11"/>
      <c r="L388" s="141"/>
      <c r="M388" s="141"/>
      <c r="N388" s="141"/>
      <c r="O388" s="141"/>
      <c r="P388" s="11"/>
      <c r="Q388" s="11"/>
      <c r="R388" s="180"/>
      <c r="S388" s="158"/>
      <c r="T388" s="137"/>
      <c r="U388" s="189"/>
      <c r="V388" s="192"/>
      <c r="W388" s="181"/>
      <c r="X388" s="182"/>
      <c r="Y388" s="183"/>
      <c r="Z388" s="184"/>
      <c r="AA388" s="185"/>
      <c r="AB388" s="185"/>
      <c r="AC388" s="185"/>
      <c r="AD388" s="187"/>
      <c r="AE388" s="186"/>
      <c r="AF388" s="193"/>
    </row>
    <row r="389" spans="1:32" s="3" customFormat="1" ht="30" customHeight="1" x14ac:dyDescent="0.35">
      <c r="A389" s="137">
        <v>379</v>
      </c>
      <c r="B389" s="62"/>
      <c r="C389" s="179"/>
      <c r="D389" s="21"/>
      <c r="E389" s="8"/>
      <c r="F389" s="179"/>
      <c r="G389" s="179"/>
      <c r="H389" s="8"/>
      <c r="I389" s="137"/>
      <c r="J389" s="14"/>
      <c r="K389" s="11"/>
      <c r="L389" s="141"/>
      <c r="M389" s="141"/>
      <c r="N389" s="141"/>
      <c r="O389" s="141"/>
      <c r="P389" s="11"/>
      <c r="Q389" s="11"/>
      <c r="R389" s="180"/>
      <c r="S389" s="158"/>
      <c r="T389" s="137"/>
      <c r="U389" s="189"/>
      <c r="V389" s="192"/>
      <c r="W389" s="181"/>
      <c r="X389" s="182"/>
      <c r="Y389" s="183"/>
      <c r="Z389" s="184"/>
      <c r="AA389" s="185"/>
      <c r="AB389" s="185"/>
      <c r="AC389" s="185"/>
      <c r="AD389" s="187"/>
      <c r="AE389" s="186"/>
      <c r="AF389" s="193"/>
    </row>
    <row r="390" spans="1:32" s="3" customFormat="1" ht="30" customHeight="1" x14ac:dyDescent="0.35">
      <c r="A390" s="137">
        <v>380</v>
      </c>
      <c r="B390" s="62"/>
      <c r="C390" s="179"/>
      <c r="D390" s="21"/>
      <c r="E390" s="8"/>
      <c r="F390" s="179"/>
      <c r="G390" s="179"/>
      <c r="H390" s="8"/>
      <c r="I390" s="137"/>
      <c r="J390" s="14"/>
      <c r="K390" s="11"/>
      <c r="L390" s="141"/>
      <c r="M390" s="141"/>
      <c r="N390" s="141"/>
      <c r="O390" s="141"/>
      <c r="P390" s="11"/>
      <c r="Q390" s="11"/>
      <c r="R390" s="180"/>
      <c r="S390" s="158"/>
      <c r="T390" s="137"/>
      <c r="U390" s="189"/>
      <c r="V390" s="192"/>
      <c r="W390" s="181"/>
      <c r="X390" s="182"/>
      <c r="Y390" s="183"/>
      <c r="Z390" s="184"/>
      <c r="AA390" s="185"/>
      <c r="AB390" s="185"/>
      <c r="AC390" s="185"/>
      <c r="AD390" s="187"/>
      <c r="AE390" s="186"/>
      <c r="AF390" s="193"/>
    </row>
    <row r="391" spans="1:32" s="3" customFormat="1" ht="30" customHeight="1" x14ac:dyDescent="0.35">
      <c r="A391" s="137">
        <v>381</v>
      </c>
      <c r="B391" s="62"/>
      <c r="C391" s="179"/>
      <c r="D391" s="21"/>
      <c r="E391" s="8"/>
      <c r="F391" s="179"/>
      <c r="G391" s="179"/>
      <c r="H391" s="8"/>
      <c r="I391" s="137"/>
      <c r="J391" s="14"/>
      <c r="K391" s="11"/>
      <c r="L391" s="141"/>
      <c r="M391" s="141"/>
      <c r="N391" s="141"/>
      <c r="O391" s="141"/>
      <c r="P391" s="11"/>
      <c r="Q391" s="11"/>
      <c r="R391" s="180"/>
      <c r="S391" s="158"/>
      <c r="T391" s="137"/>
      <c r="U391" s="189"/>
      <c r="V391" s="192"/>
      <c r="W391" s="181"/>
      <c r="X391" s="182"/>
      <c r="Y391" s="183"/>
      <c r="Z391" s="184"/>
      <c r="AA391" s="185"/>
      <c r="AB391" s="185"/>
      <c r="AC391" s="185"/>
      <c r="AD391" s="187"/>
      <c r="AE391" s="186"/>
      <c r="AF391" s="193"/>
    </row>
    <row r="392" spans="1:32" s="3" customFormat="1" ht="30" customHeight="1" x14ac:dyDescent="0.35">
      <c r="A392" s="137">
        <v>382</v>
      </c>
      <c r="B392" s="62"/>
      <c r="C392" s="179"/>
      <c r="D392" s="21"/>
      <c r="E392" s="8"/>
      <c r="F392" s="179"/>
      <c r="G392" s="179"/>
      <c r="H392" s="8"/>
      <c r="I392" s="137"/>
      <c r="J392" s="14"/>
      <c r="K392" s="11"/>
      <c r="L392" s="141"/>
      <c r="M392" s="141"/>
      <c r="N392" s="141"/>
      <c r="O392" s="141"/>
      <c r="P392" s="11"/>
      <c r="Q392" s="11"/>
      <c r="R392" s="180"/>
      <c r="S392" s="158"/>
      <c r="T392" s="137"/>
      <c r="U392" s="189"/>
      <c r="V392" s="192"/>
      <c r="W392" s="181"/>
      <c r="X392" s="182"/>
      <c r="Y392" s="183"/>
      <c r="Z392" s="184"/>
      <c r="AA392" s="185"/>
      <c r="AB392" s="185"/>
      <c r="AC392" s="185"/>
      <c r="AD392" s="187"/>
      <c r="AE392" s="186"/>
      <c r="AF392" s="193"/>
    </row>
    <row r="393" spans="1:32" s="3" customFormat="1" ht="30" customHeight="1" x14ac:dyDescent="0.35">
      <c r="A393" s="137">
        <v>383</v>
      </c>
      <c r="B393" s="62"/>
      <c r="C393" s="179"/>
      <c r="D393" s="21"/>
      <c r="E393" s="8"/>
      <c r="F393" s="179"/>
      <c r="G393" s="179"/>
      <c r="H393" s="8"/>
      <c r="I393" s="137"/>
      <c r="J393" s="14"/>
      <c r="K393" s="11"/>
      <c r="L393" s="141"/>
      <c r="M393" s="141"/>
      <c r="N393" s="141"/>
      <c r="O393" s="141"/>
      <c r="P393" s="11"/>
      <c r="Q393" s="11"/>
      <c r="R393" s="180"/>
      <c r="S393" s="158"/>
      <c r="T393" s="137"/>
      <c r="U393" s="189"/>
      <c r="V393" s="192"/>
      <c r="W393" s="181"/>
      <c r="X393" s="182"/>
      <c r="Y393" s="183"/>
      <c r="Z393" s="184"/>
      <c r="AA393" s="185"/>
      <c r="AB393" s="185"/>
      <c r="AC393" s="185"/>
      <c r="AD393" s="187"/>
      <c r="AE393" s="186"/>
      <c r="AF393" s="193"/>
    </row>
    <row r="394" spans="1:32" s="3" customFormat="1" ht="30" customHeight="1" x14ac:dyDescent="0.35">
      <c r="A394" s="137">
        <v>384</v>
      </c>
      <c r="B394" s="62"/>
      <c r="C394" s="179"/>
      <c r="D394" s="21"/>
      <c r="E394" s="8"/>
      <c r="F394" s="179"/>
      <c r="G394" s="179"/>
      <c r="H394" s="8"/>
      <c r="I394" s="137"/>
      <c r="J394" s="14"/>
      <c r="K394" s="11"/>
      <c r="L394" s="141"/>
      <c r="M394" s="141"/>
      <c r="N394" s="141"/>
      <c r="O394" s="141"/>
      <c r="P394" s="11"/>
      <c r="Q394" s="11"/>
      <c r="R394" s="180"/>
      <c r="S394" s="158"/>
      <c r="T394" s="137"/>
      <c r="U394" s="189"/>
      <c r="V394" s="192"/>
      <c r="W394" s="181"/>
      <c r="X394" s="182"/>
      <c r="Y394" s="183"/>
      <c r="Z394" s="184"/>
      <c r="AA394" s="185"/>
      <c r="AB394" s="185"/>
      <c r="AC394" s="185"/>
      <c r="AD394" s="187"/>
      <c r="AE394" s="186"/>
      <c r="AF394" s="193"/>
    </row>
    <row r="395" spans="1:32" s="3" customFormat="1" ht="30" customHeight="1" x14ac:dyDescent="0.35">
      <c r="A395" s="137">
        <v>385</v>
      </c>
      <c r="B395" s="62"/>
      <c r="C395" s="179"/>
      <c r="D395" s="21"/>
      <c r="E395" s="8"/>
      <c r="F395" s="179"/>
      <c r="G395" s="179"/>
      <c r="H395" s="8"/>
      <c r="I395" s="137"/>
      <c r="J395" s="14"/>
      <c r="K395" s="11"/>
      <c r="L395" s="141"/>
      <c r="M395" s="141"/>
      <c r="N395" s="141"/>
      <c r="O395" s="141"/>
      <c r="P395" s="11"/>
      <c r="Q395" s="11"/>
      <c r="R395" s="180"/>
      <c r="S395" s="158"/>
      <c r="T395" s="137"/>
      <c r="U395" s="189"/>
      <c r="V395" s="192"/>
      <c r="W395" s="181"/>
      <c r="X395" s="182"/>
      <c r="Y395" s="183"/>
      <c r="Z395" s="184"/>
      <c r="AA395" s="185"/>
      <c r="AB395" s="185"/>
      <c r="AC395" s="185"/>
      <c r="AD395" s="187"/>
      <c r="AE395" s="186"/>
      <c r="AF395" s="193"/>
    </row>
    <row r="396" spans="1:32" s="3" customFormat="1" ht="30" customHeight="1" x14ac:dyDescent="0.35">
      <c r="A396" s="137">
        <v>386</v>
      </c>
      <c r="B396" s="62"/>
      <c r="C396" s="179"/>
      <c r="D396" s="21"/>
      <c r="E396" s="8"/>
      <c r="F396" s="179"/>
      <c r="G396" s="179"/>
      <c r="H396" s="8"/>
      <c r="I396" s="137"/>
      <c r="J396" s="14"/>
      <c r="K396" s="11"/>
      <c r="L396" s="141"/>
      <c r="M396" s="141"/>
      <c r="N396" s="141"/>
      <c r="O396" s="141"/>
      <c r="P396" s="11"/>
      <c r="Q396" s="11"/>
      <c r="R396" s="180"/>
      <c r="S396" s="158"/>
      <c r="T396" s="137"/>
      <c r="U396" s="189"/>
      <c r="V396" s="192"/>
      <c r="W396" s="181"/>
      <c r="X396" s="182"/>
      <c r="Y396" s="183"/>
      <c r="Z396" s="184"/>
      <c r="AA396" s="185"/>
      <c r="AB396" s="185"/>
      <c r="AC396" s="185"/>
      <c r="AD396" s="187"/>
      <c r="AE396" s="186"/>
      <c r="AF396" s="193"/>
    </row>
    <row r="397" spans="1:32" s="3" customFormat="1" ht="30" customHeight="1" x14ac:dyDescent="0.35">
      <c r="A397" s="137">
        <v>387</v>
      </c>
      <c r="B397" s="62"/>
      <c r="C397" s="179"/>
      <c r="D397" s="21"/>
      <c r="E397" s="8"/>
      <c r="F397" s="179"/>
      <c r="G397" s="179"/>
      <c r="H397" s="8"/>
      <c r="I397" s="137"/>
      <c r="J397" s="14"/>
      <c r="K397" s="11"/>
      <c r="L397" s="141"/>
      <c r="M397" s="141"/>
      <c r="N397" s="141"/>
      <c r="O397" s="141"/>
      <c r="P397" s="11"/>
      <c r="Q397" s="11"/>
      <c r="R397" s="180"/>
      <c r="S397" s="158"/>
      <c r="T397" s="137"/>
      <c r="U397" s="189"/>
      <c r="V397" s="192"/>
      <c r="W397" s="181"/>
      <c r="X397" s="182"/>
      <c r="Y397" s="183"/>
      <c r="Z397" s="184"/>
      <c r="AA397" s="185"/>
      <c r="AB397" s="185"/>
      <c r="AC397" s="185"/>
      <c r="AD397" s="187"/>
      <c r="AE397" s="186"/>
      <c r="AF397" s="193"/>
    </row>
    <row r="398" spans="1:32" s="3" customFormat="1" ht="30" customHeight="1" x14ac:dyDescent="0.35">
      <c r="A398" s="137">
        <v>388</v>
      </c>
      <c r="B398" s="62"/>
      <c r="C398" s="179"/>
      <c r="D398" s="21"/>
      <c r="E398" s="8"/>
      <c r="F398" s="179"/>
      <c r="G398" s="179"/>
      <c r="H398" s="8"/>
      <c r="I398" s="137"/>
      <c r="J398" s="14"/>
      <c r="K398" s="11"/>
      <c r="L398" s="141"/>
      <c r="M398" s="141"/>
      <c r="N398" s="141"/>
      <c r="O398" s="141"/>
      <c r="P398" s="11"/>
      <c r="Q398" s="11"/>
      <c r="R398" s="180"/>
      <c r="S398" s="158"/>
      <c r="T398" s="137"/>
      <c r="U398" s="189"/>
      <c r="V398" s="192"/>
      <c r="W398" s="181"/>
      <c r="X398" s="182"/>
      <c r="Y398" s="183"/>
      <c r="Z398" s="184"/>
      <c r="AA398" s="185"/>
      <c r="AB398" s="185"/>
      <c r="AC398" s="185"/>
      <c r="AD398" s="187"/>
      <c r="AE398" s="186"/>
      <c r="AF398" s="193"/>
    </row>
    <row r="399" spans="1:32" s="3" customFormat="1" ht="30" customHeight="1" x14ac:dyDescent="0.35">
      <c r="A399" s="137">
        <v>389</v>
      </c>
      <c r="B399" s="62"/>
      <c r="C399" s="179"/>
      <c r="D399" s="21"/>
      <c r="E399" s="8"/>
      <c r="F399" s="179"/>
      <c r="G399" s="179"/>
      <c r="H399" s="8"/>
      <c r="I399" s="137"/>
      <c r="J399" s="14"/>
      <c r="K399" s="11"/>
      <c r="L399" s="141"/>
      <c r="M399" s="141"/>
      <c r="N399" s="141"/>
      <c r="O399" s="141"/>
      <c r="P399" s="11"/>
      <c r="Q399" s="11"/>
      <c r="R399" s="180"/>
      <c r="S399" s="158"/>
      <c r="T399" s="137"/>
      <c r="U399" s="189"/>
      <c r="V399" s="192"/>
      <c r="W399" s="181"/>
      <c r="X399" s="182"/>
      <c r="Y399" s="183"/>
      <c r="Z399" s="184"/>
      <c r="AA399" s="185"/>
      <c r="AB399" s="185"/>
      <c r="AC399" s="185"/>
      <c r="AD399" s="187"/>
      <c r="AE399" s="186"/>
      <c r="AF399" s="193"/>
    </row>
    <row r="400" spans="1:32" s="3" customFormat="1" ht="30" customHeight="1" x14ac:dyDescent="0.35">
      <c r="A400" s="137">
        <v>390</v>
      </c>
      <c r="B400" s="62"/>
      <c r="C400" s="179"/>
      <c r="D400" s="21"/>
      <c r="E400" s="8"/>
      <c r="F400" s="179"/>
      <c r="G400" s="179"/>
      <c r="H400" s="8"/>
      <c r="I400" s="137"/>
      <c r="J400" s="14"/>
      <c r="K400" s="11"/>
      <c r="L400" s="141"/>
      <c r="M400" s="141"/>
      <c r="N400" s="141"/>
      <c r="O400" s="141"/>
      <c r="P400" s="11"/>
      <c r="Q400" s="11"/>
      <c r="R400" s="180"/>
      <c r="S400" s="158"/>
      <c r="T400" s="137"/>
      <c r="U400" s="189"/>
      <c r="V400" s="192"/>
      <c r="W400" s="181"/>
      <c r="X400" s="182"/>
      <c r="Y400" s="183"/>
      <c r="Z400" s="184"/>
      <c r="AA400" s="185"/>
      <c r="AB400" s="185"/>
      <c r="AC400" s="185"/>
      <c r="AD400" s="187"/>
      <c r="AE400" s="186"/>
      <c r="AF400" s="193"/>
    </row>
    <row r="401" spans="1:32" s="3" customFormat="1" ht="30" customHeight="1" x14ac:dyDescent="0.35">
      <c r="A401" s="137">
        <v>391</v>
      </c>
      <c r="B401" s="62"/>
      <c r="C401" s="179"/>
      <c r="D401" s="21"/>
      <c r="E401" s="8"/>
      <c r="F401" s="179"/>
      <c r="G401" s="179"/>
      <c r="H401" s="8"/>
      <c r="I401" s="137"/>
      <c r="J401" s="14"/>
      <c r="K401" s="11"/>
      <c r="L401" s="141"/>
      <c r="M401" s="141"/>
      <c r="N401" s="141"/>
      <c r="O401" s="141"/>
      <c r="P401" s="11"/>
      <c r="Q401" s="11"/>
      <c r="R401" s="180"/>
      <c r="S401" s="158"/>
      <c r="T401" s="137"/>
      <c r="U401" s="189"/>
      <c r="V401" s="192"/>
      <c r="W401" s="181"/>
      <c r="X401" s="182"/>
      <c r="Y401" s="183"/>
      <c r="Z401" s="184"/>
      <c r="AA401" s="185"/>
      <c r="AB401" s="185"/>
      <c r="AC401" s="185"/>
      <c r="AD401" s="187"/>
      <c r="AE401" s="186"/>
      <c r="AF401" s="193"/>
    </row>
    <row r="402" spans="1:32" s="3" customFormat="1" ht="30" customHeight="1" x14ac:dyDescent="0.35">
      <c r="A402" s="137">
        <v>392</v>
      </c>
      <c r="B402" s="62"/>
      <c r="C402" s="179"/>
      <c r="D402" s="21"/>
      <c r="E402" s="8"/>
      <c r="F402" s="179"/>
      <c r="G402" s="179"/>
      <c r="H402" s="8"/>
      <c r="I402" s="137"/>
      <c r="J402" s="14"/>
      <c r="K402" s="11"/>
      <c r="L402" s="141"/>
      <c r="M402" s="141"/>
      <c r="N402" s="141"/>
      <c r="O402" s="141"/>
      <c r="P402" s="11"/>
      <c r="Q402" s="11"/>
      <c r="R402" s="180"/>
      <c r="S402" s="158"/>
      <c r="T402" s="137"/>
      <c r="U402" s="189"/>
      <c r="V402" s="192"/>
      <c r="W402" s="181"/>
      <c r="X402" s="182"/>
      <c r="Y402" s="183"/>
      <c r="Z402" s="184"/>
      <c r="AA402" s="185"/>
      <c r="AB402" s="185"/>
      <c r="AC402" s="185"/>
      <c r="AD402" s="187"/>
      <c r="AE402" s="186"/>
      <c r="AF402" s="193"/>
    </row>
    <row r="403" spans="1:32" s="3" customFormat="1" ht="30" customHeight="1" x14ac:dyDescent="0.35">
      <c r="A403" s="137">
        <v>393</v>
      </c>
      <c r="B403" s="62"/>
      <c r="C403" s="179"/>
      <c r="D403" s="21"/>
      <c r="E403" s="8"/>
      <c r="F403" s="179"/>
      <c r="G403" s="179"/>
      <c r="H403" s="8"/>
      <c r="I403" s="137"/>
      <c r="J403" s="14"/>
      <c r="K403" s="11"/>
      <c r="L403" s="141"/>
      <c r="M403" s="141"/>
      <c r="N403" s="141"/>
      <c r="O403" s="141"/>
      <c r="P403" s="11"/>
      <c r="Q403" s="11"/>
      <c r="R403" s="180"/>
      <c r="S403" s="158"/>
      <c r="T403" s="137"/>
      <c r="U403" s="189"/>
      <c r="V403" s="192"/>
      <c r="W403" s="181"/>
      <c r="X403" s="182"/>
      <c r="Y403" s="183"/>
      <c r="Z403" s="184"/>
      <c r="AA403" s="185"/>
      <c r="AB403" s="185"/>
      <c r="AC403" s="185"/>
      <c r="AD403" s="187"/>
      <c r="AE403" s="186"/>
      <c r="AF403" s="193"/>
    </row>
    <row r="404" spans="1:32" s="3" customFormat="1" ht="30" customHeight="1" x14ac:dyDescent="0.35">
      <c r="A404" s="137">
        <v>394</v>
      </c>
      <c r="B404" s="62"/>
      <c r="C404" s="179"/>
      <c r="D404" s="21"/>
      <c r="E404" s="8"/>
      <c r="F404" s="179"/>
      <c r="G404" s="179"/>
      <c r="H404" s="8"/>
      <c r="I404" s="137"/>
      <c r="J404" s="14"/>
      <c r="K404" s="11"/>
      <c r="L404" s="141"/>
      <c r="M404" s="141"/>
      <c r="N404" s="141"/>
      <c r="O404" s="141"/>
      <c r="P404" s="11"/>
      <c r="Q404" s="11"/>
      <c r="R404" s="180"/>
      <c r="S404" s="158"/>
      <c r="T404" s="137"/>
      <c r="U404" s="189"/>
      <c r="V404" s="192"/>
      <c r="W404" s="181"/>
      <c r="X404" s="182"/>
      <c r="Y404" s="183"/>
      <c r="Z404" s="184"/>
      <c r="AA404" s="185"/>
      <c r="AB404" s="185"/>
      <c r="AC404" s="185"/>
      <c r="AD404" s="187"/>
      <c r="AE404" s="186"/>
      <c r="AF404" s="193"/>
    </row>
    <row r="405" spans="1:32" s="3" customFormat="1" ht="30" customHeight="1" x14ac:dyDescent="0.35">
      <c r="A405" s="137">
        <v>395</v>
      </c>
      <c r="B405" s="62"/>
      <c r="C405" s="179"/>
      <c r="D405" s="21"/>
      <c r="E405" s="8"/>
      <c r="F405" s="179"/>
      <c r="G405" s="179"/>
      <c r="H405" s="8"/>
      <c r="I405" s="137"/>
      <c r="J405" s="14"/>
      <c r="K405" s="11"/>
      <c r="L405" s="141"/>
      <c r="M405" s="141"/>
      <c r="N405" s="141"/>
      <c r="O405" s="141"/>
      <c r="P405" s="11"/>
      <c r="Q405" s="11"/>
      <c r="R405" s="180"/>
      <c r="S405" s="158"/>
      <c r="T405" s="137"/>
      <c r="U405" s="189"/>
      <c r="V405" s="192"/>
      <c r="W405" s="181"/>
      <c r="X405" s="182"/>
      <c r="Y405" s="183"/>
      <c r="Z405" s="184"/>
      <c r="AA405" s="185"/>
      <c r="AB405" s="185"/>
      <c r="AC405" s="185"/>
      <c r="AD405" s="187"/>
      <c r="AE405" s="186"/>
      <c r="AF405" s="193"/>
    </row>
    <row r="406" spans="1:32" s="3" customFormat="1" ht="30" customHeight="1" x14ac:dyDescent="0.35">
      <c r="A406" s="137">
        <v>396</v>
      </c>
      <c r="B406" s="62"/>
      <c r="C406" s="179"/>
      <c r="D406" s="21"/>
      <c r="E406" s="8"/>
      <c r="F406" s="179"/>
      <c r="G406" s="179"/>
      <c r="H406" s="8"/>
      <c r="I406" s="137"/>
      <c r="J406" s="14"/>
      <c r="K406" s="11"/>
      <c r="L406" s="141"/>
      <c r="M406" s="141"/>
      <c r="N406" s="141"/>
      <c r="O406" s="141"/>
      <c r="P406" s="11"/>
      <c r="Q406" s="11"/>
      <c r="R406" s="180"/>
      <c r="S406" s="158"/>
      <c r="T406" s="137"/>
      <c r="U406" s="189"/>
      <c r="V406" s="192"/>
      <c r="W406" s="181"/>
      <c r="X406" s="182"/>
      <c r="Y406" s="183"/>
      <c r="Z406" s="184"/>
      <c r="AA406" s="185"/>
      <c r="AB406" s="185"/>
      <c r="AC406" s="185"/>
      <c r="AD406" s="187"/>
      <c r="AE406" s="186"/>
      <c r="AF406" s="193"/>
    </row>
    <row r="407" spans="1:32" s="3" customFormat="1" ht="30" customHeight="1" x14ac:dyDescent="0.35">
      <c r="A407" s="137">
        <v>397</v>
      </c>
      <c r="B407" s="62"/>
      <c r="C407" s="179"/>
      <c r="D407" s="21"/>
      <c r="E407" s="8"/>
      <c r="F407" s="179"/>
      <c r="G407" s="179"/>
      <c r="H407" s="8"/>
      <c r="I407" s="137"/>
      <c r="J407" s="14"/>
      <c r="K407" s="11"/>
      <c r="L407" s="141"/>
      <c r="M407" s="141"/>
      <c r="N407" s="141"/>
      <c r="O407" s="141"/>
      <c r="P407" s="11"/>
      <c r="Q407" s="11"/>
      <c r="R407" s="180"/>
      <c r="S407" s="158"/>
      <c r="T407" s="137"/>
      <c r="U407" s="189"/>
      <c r="V407" s="192"/>
      <c r="W407" s="181"/>
      <c r="X407" s="182"/>
      <c r="Y407" s="183"/>
      <c r="Z407" s="184"/>
      <c r="AA407" s="185"/>
      <c r="AB407" s="185"/>
      <c r="AC407" s="185"/>
      <c r="AD407" s="187"/>
      <c r="AE407" s="186"/>
      <c r="AF407" s="193"/>
    </row>
    <row r="408" spans="1:32" s="3" customFormat="1" ht="30" customHeight="1" x14ac:dyDescent="0.35">
      <c r="A408" s="137">
        <v>398</v>
      </c>
      <c r="B408" s="62"/>
      <c r="C408" s="179"/>
      <c r="D408" s="21"/>
      <c r="E408" s="8"/>
      <c r="F408" s="179"/>
      <c r="G408" s="179"/>
      <c r="H408" s="8"/>
      <c r="I408" s="137"/>
      <c r="J408" s="14"/>
      <c r="K408" s="11"/>
      <c r="L408" s="141"/>
      <c r="M408" s="141"/>
      <c r="N408" s="141"/>
      <c r="O408" s="141"/>
      <c r="P408" s="11"/>
      <c r="Q408" s="11"/>
      <c r="R408" s="180"/>
      <c r="S408" s="158"/>
      <c r="T408" s="137"/>
      <c r="U408" s="189"/>
      <c r="V408" s="192"/>
      <c r="W408" s="181"/>
      <c r="X408" s="182"/>
      <c r="Y408" s="183"/>
      <c r="Z408" s="184"/>
      <c r="AA408" s="185"/>
      <c r="AB408" s="185"/>
      <c r="AC408" s="185"/>
      <c r="AD408" s="187"/>
      <c r="AE408" s="186"/>
      <c r="AF408" s="193"/>
    </row>
    <row r="409" spans="1:32" s="3" customFormat="1" ht="30" customHeight="1" x14ac:dyDescent="0.35">
      <c r="A409" s="137">
        <v>399</v>
      </c>
      <c r="B409" s="62"/>
      <c r="C409" s="179"/>
      <c r="D409" s="21"/>
      <c r="E409" s="8"/>
      <c r="F409" s="179"/>
      <c r="G409" s="179"/>
      <c r="H409" s="8"/>
      <c r="I409" s="137"/>
      <c r="J409" s="14"/>
      <c r="K409" s="11"/>
      <c r="L409" s="141"/>
      <c r="M409" s="141"/>
      <c r="N409" s="141"/>
      <c r="O409" s="141"/>
      <c r="P409" s="11"/>
      <c r="Q409" s="11"/>
      <c r="R409" s="180"/>
      <c r="S409" s="158"/>
      <c r="T409" s="137"/>
      <c r="U409" s="189"/>
      <c r="V409" s="192"/>
      <c r="W409" s="181"/>
      <c r="X409" s="182"/>
      <c r="Y409" s="183"/>
      <c r="Z409" s="184"/>
      <c r="AA409" s="185"/>
      <c r="AB409" s="185"/>
      <c r="AC409" s="185"/>
      <c r="AD409" s="187"/>
      <c r="AE409" s="186"/>
      <c r="AF409" s="193"/>
    </row>
    <row r="410" spans="1:32" s="3" customFormat="1" ht="30" customHeight="1" x14ac:dyDescent="0.35">
      <c r="A410" s="137">
        <v>400</v>
      </c>
      <c r="B410" s="62"/>
      <c r="C410" s="179"/>
      <c r="D410" s="21"/>
      <c r="E410" s="8"/>
      <c r="F410" s="179"/>
      <c r="G410" s="179"/>
      <c r="H410" s="8"/>
      <c r="I410" s="137"/>
      <c r="J410" s="14"/>
      <c r="K410" s="11"/>
      <c r="L410" s="141"/>
      <c r="M410" s="141"/>
      <c r="N410" s="141"/>
      <c r="O410" s="141"/>
      <c r="P410" s="11"/>
      <c r="Q410" s="11"/>
      <c r="R410" s="180"/>
      <c r="S410" s="158"/>
      <c r="T410" s="137"/>
      <c r="U410" s="189"/>
      <c r="V410" s="192"/>
      <c r="W410" s="181"/>
      <c r="X410" s="182"/>
      <c r="Y410" s="183"/>
      <c r="Z410" s="184"/>
      <c r="AA410" s="185"/>
      <c r="AB410" s="185"/>
      <c r="AC410" s="185"/>
      <c r="AD410" s="187"/>
      <c r="AE410" s="186"/>
      <c r="AF410" s="193"/>
    </row>
    <row r="411" spans="1:32" s="3" customFormat="1" ht="30" customHeight="1" x14ac:dyDescent="0.35">
      <c r="A411" s="137">
        <v>401</v>
      </c>
      <c r="B411" s="62"/>
      <c r="C411" s="179"/>
      <c r="D411" s="21"/>
      <c r="E411" s="8"/>
      <c r="F411" s="179"/>
      <c r="G411" s="179"/>
      <c r="H411" s="8"/>
      <c r="I411" s="137"/>
      <c r="J411" s="14"/>
      <c r="K411" s="11"/>
      <c r="L411" s="141"/>
      <c r="M411" s="141"/>
      <c r="N411" s="141"/>
      <c r="O411" s="141"/>
      <c r="P411" s="11"/>
      <c r="Q411" s="11"/>
      <c r="R411" s="180"/>
      <c r="S411" s="158"/>
      <c r="T411" s="137"/>
      <c r="U411" s="189"/>
      <c r="V411" s="192"/>
      <c r="W411" s="181"/>
      <c r="X411" s="182"/>
      <c r="Y411" s="183"/>
      <c r="Z411" s="184"/>
      <c r="AA411" s="185"/>
      <c r="AB411" s="185"/>
      <c r="AC411" s="185"/>
      <c r="AD411" s="187"/>
      <c r="AE411" s="186"/>
      <c r="AF411" s="193"/>
    </row>
    <row r="412" spans="1:32" s="154" customFormat="1" ht="30" customHeight="1" x14ac:dyDescent="0.35">
      <c r="A412" s="137">
        <v>402</v>
      </c>
      <c r="B412" s="62"/>
      <c r="C412" s="179"/>
      <c r="D412" s="21"/>
      <c r="E412" s="8"/>
      <c r="F412" s="179"/>
      <c r="G412" s="179"/>
      <c r="H412" s="8"/>
      <c r="I412" s="137"/>
      <c r="J412" s="14"/>
      <c r="K412" s="11"/>
      <c r="L412" s="141"/>
      <c r="M412" s="141"/>
      <c r="N412" s="141"/>
      <c r="O412" s="141"/>
      <c r="P412" s="11"/>
      <c r="Q412" s="11"/>
      <c r="R412" s="180"/>
      <c r="S412" s="158"/>
      <c r="T412" s="137"/>
      <c r="U412" s="189"/>
      <c r="V412" s="192"/>
      <c r="W412" s="181"/>
      <c r="X412" s="182"/>
      <c r="Y412" s="183"/>
      <c r="Z412" s="184"/>
      <c r="AA412" s="185"/>
      <c r="AB412" s="185"/>
      <c r="AC412" s="187"/>
      <c r="AD412" s="187"/>
      <c r="AE412" s="186"/>
      <c r="AF412" s="193"/>
    </row>
    <row r="413" spans="1:32" s="3" customFormat="1" ht="30" customHeight="1" x14ac:dyDescent="0.35">
      <c r="A413" s="137">
        <v>403</v>
      </c>
      <c r="B413" s="62"/>
      <c r="C413" s="179"/>
      <c r="D413" s="21"/>
      <c r="E413" s="8"/>
      <c r="F413" s="179"/>
      <c r="G413" s="179"/>
      <c r="H413" s="8"/>
      <c r="I413" s="137"/>
      <c r="J413" s="14"/>
      <c r="K413" s="11"/>
      <c r="L413" s="141"/>
      <c r="M413" s="141"/>
      <c r="N413" s="141"/>
      <c r="O413" s="141"/>
      <c r="P413" s="11"/>
      <c r="Q413" s="11"/>
      <c r="R413" s="180"/>
      <c r="S413" s="158"/>
      <c r="T413" s="137"/>
      <c r="U413" s="189"/>
      <c r="V413" s="192"/>
      <c r="W413" s="181"/>
      <c r="X413" s="182"/>
      <c r="Y413" s="183"/>
      <c r="Z413" s="184"/>
      <c r="AA413" s="185"/>
      <c r="AB413" s="185"/>
      <c r="AC413" s="185"/>
      <c r="AD413" s="187"/>
      <c r="AE413" s="186"/>
      <c r="AF413" s="193"/>
    </row>
    <row r="414" spans="1:32" s="3" customFormat="1" ht="30" customHeight="1" x14ac:dyDescent="0.35">
      <c r="A414" s="137">
        <v>404</v>
      </c>
      <c r="B414" s="62"/>
      <c r="C414" s="179"/>
      <c r="D414" s="21"/>
      <c r="E414" s="8"/>
      <c r="F414" s="179"/>
      <c r="G414" s="179"/>
      <c r="H414" s="8"/>
      <c r="I414" s="137"/>
      <c r="J414" s="14"/>
      <c r="K414" s="11"/>
      <c r="L414" s="141"/>
      <c r="M414" s="141"/>
      <c r="N414" s="141"/>
      <c r="O414" s="141"/>
      <c r="P414" s="11"/>
      <c r="Q414" s="11"/>
      <c r="R414" s="180"/>
      <c r="S414" s="158"/>
      <c r="T414" s="137"/>
      <c r="U414" s="189"/>
      <c r="V414" s="192"/>
      <c r="W414" s="181"/>
      <c r="X414" s="182"/>
      <c r="Y414" s="183"/>
      <c r="Z414" s="184"/>
      <c r="AA414" s="185"/>
      <c r="AB414" s="185"/>
      <c r="AC414" s="185"/>
      <c r="AD414" s="187"/>
      <c r="AE414" s="186"/>
      <c r="AF414" s="193"/>
    </row>
    <row r="415" spans="1:32" s="3" customFormat="1" ht="30" customHeight="1" x14ac:dyDescent="0.35">
      <c r="A415" s="137">
        <v>405</v>
      </c>
      <c r="B415" s="62"/>
      <c r="C415" s="179"/>
      <c r="D415" s="21"/>
      <c r="E415" s="8"/>
      <c r="F415" s="179"/>
      <c r="G415" s="179"/>
      <c r="H415" s="8"/>
      <c r="I415" s="137"/>
      <c r="J415" s="14"/>
      <c r="K415" s="11"/>
      <c r="L415" s="141"/>
      <c r="M415" s="141"/>
      <c r="N415" s="141"/>
      <c r="O415" s="141"/>
      <c r="P415" s="11"/>
      <c r="Q415" s="11"/>
      <c r="R415" s="180"/>
      <c r="S415" s="158"/>
      <c r="T415" s="137"/>
      <c r="U415" s="189"/>
      <c r="V415" s="192"/>
      <c r="W415" s="181"/>
      <c r="X415" s="182"/>
      <c r="Y415" s="183"/>
      <c r="Z415" s="184"/>
      <c r="AA415" s="185"/>
      <c r="AB415" s="185"/>
      <c r="AC415" s="185"/>
      <c r="AD415" s="187"/>
      <c r="AE415" s="186"/>
      <c r="AF415" s="193"/>
    </row>
    <row r="416" spans="1:32" s="3" customFormat="1" ht="30" customHeight="1" x14ac:dyDescent="0.35">
      <c r="A416" s="137">
        <v>406</v>
      </c>
      <c r="B416" s="62"/>
      <c r="C416" s="179"/>
      <c r="D416" s="21"/>
      <c r="E416" s="8"/>
      <c r="F416" s="179"/>
      <c r="G416" s="179"/>
      <c r="H416" s="8"/>
      <c r="I416" s="137"/>
      <c r="J416" s="14"/>
      <c r="K416" s="11"/>
      <c r="L416" s="141"/>
      <c r="M416" s="141"/>
      <c r="N416" s="141"/>
      <c r="O416" s="141"/>
      <c r="P416" s="11"/>
      <c r="Q416" s="11"/>
      <c r="R416" s="180"/>
      <c r="S416" s="158"/>
      <c r="T416" s="137"/>
      <c r="U416" s="189"/>
      <c r="V416" s="192"/>
      <c r="W416" s="181"/>
      <c r="X416" s="182"/>
      <c r="Y416" s="183"/>
      <c r="Z416" s="184"/>
      <c r="AA416" s="185"/>
      <c r="AB416" s="185"/>
      <c r="AC416" s="185"/>
      <c r="AD416" s="187"/>
      <c r="AE416" s="186"/>
      <c r="AF416" s="193"/>
    </row>
    <row r="417" spans="1:32" s="3" customFormat="1" ht="30" customHeight="1" x14ac:dyDescent="0.35">
      <c r="A417" s="137">
        <v>407</v>
      </c>
      <c r="B417" s="62"/>
      <c r="C417" s="179"/>
      <c r="D417" s="21"/>
      <c r="E417" s="8"/>
      <c r="F417" s="179"/>
      <c r="G417" s="179"/>
      <c r="H417" s="8"/>
      <c r="I417" s="137"/>
      <c r="J417" s="14"/>
      <c r="K417" s="11"/>
      <c r="L417" s="141"/>
      <c r="M417" s="141"/>
      <c r="N417" s="141"/>
      <c r="O417" s="141"/>
      <c r="P417" s="11"/>
      <c r="Q417" s="11"/>
      <c r="R417" s="180"/>
      <c r="S417" s="158"/>
      <c r="T417" s="137"/>
      <c r="U417" s="189"/>
      <c r="V417" s="192"/>
      <c r="W417" s="181"/>
      <c r="X417" s="182"/>
      <c r="Y417" s="183"/>
      <c r="Z417" s="184"/>
      <c r="AA417" s="185"/>
      <c r="AB417" s="185"/>
      <c r="AC417" s="185"/>
      <c r="AD417" s="187"/>
      <c r="AE417" s="186"/>
      <c r="AF417" s="193"/>
    </row>
    <row r="418" spans="1:32" s="3" customFormat="1" ht="30" customHeight="1" x14ac:dyDescent="0.35">
      <c r="A418" s="137">
        <v>408</v>
      </c>
      <c r="B418" s="62"/>
      <c r="C418" s="179"/>
      <c r="D418" s="21"/>
      <c r="E418" s="8"/>
      <c r="F418" s="179"/>
      <c r="G418" s="179"/>
      <c r="H418" s="8"/>
      <c r="I418" s="137"/>
      <c r="J418" s="14"/>
      <c r="K418" s="11"/>
      <c r="L418" s="141"/>
      <c r="M418" s="141"/>
      <c r="N418" s="141"/>
      <c r="O418" s="141"/>
      <c r="P418" s="11"/>
      <c r="Q418" s="11"/>
      <c r="R418" s="180"/>
      <c r="S418" s="158"/>
      <c r="T418" s="137"/>
      <c r="U418" s="189"/>
      <c r="V418" s="192"/>
      <c r="W418" s="181"/>
      <c r="X418" s="182"/>
      <c r="Y418" s="183"/>
      <c r="Z418" s="184"/>
      <c r="AA418" s="185"/>
      <c r="AB418" s="185"/>
      <c r="AC418" s="185"/>
      <c r="AD418" s="187"/>
      <c r="AE418" s="186"/>
      <c r="AF418" s="193"/>
    </row>
    <row r="419" spans="1:32" s="3" customFormat="1" ht="30" customHeight="1" x14ac:dyDescent="0.35">
      <c r="A419" s="137">
        <v>409</v>
      </c>
      <c r="B419" s="62"/>
      <c r="C419" s="179"/>
      <c r="D419" s="21"/>
      <c r="E419" s="8"/>
      <c r="F419" s="179"/>
      <c r="G419" s="179"/>
      <c r="H419" s="8"/>
      <c r="I419" s="137"/>
      <c r="J419" s="14"/>
      <c r="K419" s="11"/>
      <c r="L419" s="141"/>
      <c r="M419" s="141"/>
      <c r="N419" s="141"/>
      <c r="O419" s="141"/>
      <c r="P419" s="11"/>
      <c r="Q419" s="11"/>
      <c r="R419" s="180"/>
      <c r="S419" s="158"/>
      <c r="T419" s="137"/>
      <c r="U419" s="189"/>
      <c r="V419" s="192"/>
      <c r="W419" s="181"/>
      <c r="X419" s="182"/>
      <c r="Y419" s="183"/>
      <c r="Z419" s="184"/>
      <c r="AA419" s="185"/>
      <c r="AB419" s="185"/>
      <c r="AC419" s="185"/>
      <c r="AD419" s="187"/>
      <c r="AE419" s="186"/>
      <c r="AF419" s="193"/>
    </row>
    <row r="420" spans="1:32" s="3" customFormat="1" ht="30" customHeight="1" x14ac:dyDescent="0.35">
      <c r="A420" s="137">
        <v>410</v>
      </c>
      <c r="B420" s="62"/>
      <c r="C420" s="179"/>
      <c r="D420" s="21"/>
      <c r="E420" s="8"/>
      <c r="F420" s="179"/>
      <c r="G420" s="179"/>
      <c r="H420" s="8"/>
      <c r="I420" s="137"/>
      <c r="J420" s="14"/>
      <c r="K420" s="11"/>
      <c r="L420" s="141"/>
      <c r="M420" s="141"/>
      <c r="N420" s="141"/>
      <c r="O420" s="141"/>
      <c r="P420" s="11"/>
      <c r="Q420" s="11"/>
      <c r="R420" s="180"/>
      <c r="S420" s="158"/>
      <c r="T420" s="137"/>
      <c r="U420" s="189"/>
      <c r="V420" s="192"/>
      <c r="W420" s="181"/>
      <c r="X420" s="182"/>
      <c r="Y420" s="183"/>
      <c r="Z420" s="184"/>
      <c r="AA420" s="185"/>
      <c r="AB420" s="185"/>
      <c r="AC420" s="185"/>
      <c r="AD420" s="187"/>
      <c r="AE420" s="186"/>
      <c r="AF420" s="193"/>
    </row>
    <row r="421" spans="1:32" s="3" customFormat="1" ht="30" customHeight="1" x14ac:dyDescent="0.35">
      <c r="A421" s="137">
        <v>411</v>
      </c>
      <c r="B421" s="62"/>
      <c r="C421" s="179"/>
      <c r="D421" s="21"/>
      <c r="E421" s="8"/>
      <c r="F421" s="179"/>
      <c r="G421" s="179"/>
      <c r="H421" s="8"/>
      <c r="I421" s="137"/>
      <c r="J421" s="14"/>
      <c r="K421" s="11"/>
      <c r="L421" s="141"/>
      <c r="M421" s="141"/>
      <c r="N421" s="141"/>
      <c r="O421" s="141"/>
      <c r="P421" s="11"/>
      <c r="Q421" s="11"/>
      <c r="R421" s="180"/>
      <c r="S421" s="158"/>
      <c r="T421" s="137"/>
      <c r="U421" s="189"/>
      <c r="V421" s="192"/>
      <c r="W421" s="181"/>
      <c r="X421" s="182"/>
      <c r="Y421" s="183"/>
      <c r="Z421" s="184"/>
      <c r="AA421" s="185"/>
      <c r="AB421" s="185"/>
      <c r="AC421" s="185"/>
      <c r="AD421" s="187"/>
      <c r="AE421" s="186"/>
      <c r="AF421" s="193"/>
    </row>
    <row r="422" spans="1:32" s="3" customFormat="1" ht="30" customHeight="1" x14ac:dyDescent="0.35">
      <c r="A422" s="137">
        <v>412</v>
      </c>
      <c r="B422" s="62"/>
      <c r="C422" s="179"/>
      <c r="D422" s="21"/>
      <c r="E422" s="8"/>
      <c r="F422" s="179"/>
      <c r="G422" s="179"/>
      <c r="H422" s="8"/>
      <c r="I422" s="137"/>
      <c r="J422" s="14"/>
      <c r="K422" s="11"/>
      <c r="L422" s="141"/>
      <c r="M422" s="141"/>
      <c r="N422" s="141"/>
      <c r="O422" s="141"/>
      <c r="P422" s="11"/>
      <c r="Q422" s="11"/>
      <c r="R422" s="180"/>
      <c r="S422" s="158"/>
      <c r="T422" s="137"/>
      <c r="U422" s="189"/>
      <c r="V422" s="192"/>
      <c r="W422" s="181"/>
      <c r="X422" s="182"/>
      <c r="Y422" s="183"/>
      <c r="Z422" s="184"/>
      <c r="AA422" s="185"/>
      <c r="AB422" s="185"/>
      <c r="AC422" s="185"/>
      <c r="AD422" s="187"/>
      <c r="AE422" s="186"/>
      <c r="AF422" s="193"/>
    </row>
    <row r="423" spans="1:32" s="3" customFormat="1" ht="30" customHeight="1" x14ac:dyDescent="0.35">
      <c r="A423" s="137">
        <v>413</v>
      </c>
      <c r="B423" s="62"/>
      <c r="C423" s="179"/>
      <c r="D423" s="21"/>
      <c r="E423" s="8"/>
      <c r="F423" s="179"/>
      <c r="G423" s="179"/>
      <c r="H423" s="8"/>
      <c r="I423" s="137"/>
      <c r="J423" s="14"/>
      <c r="K423" s="11"/>
      <c r="L423" s="141"/>
      <c r="M423" s="141"/>
      <c r="N423" s="141"/>
      <c r="O423" s="141"/>
      <c r="P423" s="11"/>
      <c r="Q423" s="11"/>
      <c r="R423" s="180"/>
      <c r="S423" s="158"/>
      <c r="T423" s="137"/>
      <c r="U423" s="189"/>
      <c r="V423" s="192"/>
      <c r="W423" s="181"/>
      <c r="X423" s="182"/>
      <c r="Y423" s="183"/>
      <c r="Z423" s="184"/>
      <c r="AA423" s="185"/>
      <c r="AB423" s="185"/>
      <c r="AC423" s="185"/>
      <c r="AD423" s="187"/>
      <c r="AE423" s="186"/>
      <c r="AF423" s="193"/>
    </row>
    <row r="424" spans="1:32" s="3" customFormat="1" ht="30" customHeight="1" x14ac:dyDescent="0.35">
      <c r="A424" s="137">
        <v>414</v>
      </c>
      <c r="B424" s="62"/>
      <c r="C424" s="179"/>
      <c r="D424" s="21"/>
      <c r="E424" s="8"/>
      <c r="F424" s="179"/>
      <c r="G424" s="179"/>
      <c r="H424" s="8"/>
      <c r="I424" s="137"/>
      <c r="J424" s="14"/>
      <c r="K424" s="11"/>
      <c r="L424" s="141"/>
      <c r="M424" s="141"/>
      <c r="N424" s="141"/>
      <c r="O424" s="141"/>
      <c r="P424" s="11"/>
      <c r="Q424" s="11"/>
      <c r="R424" s="180"/>
      <c r="S424" s="158"/>
      <c r="T424" s="137"/>
      <c r="U424" s="189"/>
      <c r="V424" s="192"/>
      <c r="W424" s="181"/>
      <c r="X424" s="182"/>
      <c r="Y424" s="183"/>
      <c r="Z424" s="184"/>
      <c r="AA424" s="185"/>
      <c r="AB424" s="185"/>
      <c r="AC424" s="185"/>
      <c r="AD424" s="187"/>
      <c r="AE424" s="186"/>
      <c r="AF424" s="193"/>
    </row>
    <row r="425" spans="1:32" s="3" customFormat="1" ht="30" customHeight="1" x14ac:dyDescent="0.35">
      <c r="A425" s="137">
        <v>415</v>
      </c>
      <c r="B425" s="62"/>
      <c r="C425" s="179"/>
      <c r="D425" s="21"/>
      <c r="E425" s="8"/>
      <c r="F425" s="179"/>
      <c r="G425" s="179"/>
      <c r="H425" s="8"/>
      <c r="I425" s="137"/>
      <c r="J425" s="14"/>
      <c r="K425" s="11"/>
      <c r="L425" s="141"/>
      <c r="M425" s="141"/>
      <c r="N425" s="141"/>
      <c r="O425" s="141"/>
      <c r="P425" s="11"/>
      <c r="Q425" s="11"/>
      <c r="R425" s="180"/>
      <c r="S425" s="158"/>
      <c r="T425" s="137"/>
      <c r="U425" s="189"/>
      <c r="V425" s="192"/>
      <c r="W425" s="181"/>
      <c r="X425" s="182"/>
      <c r="Y425" s="183"/>
      <c r="Z425" s="184"/>
      <c r="AA425" s="185"/>
      <c r="AB425" s="185"/>
      <c r="AC425" s="185"/>
      <c r="AD425" s="187"/>
      <c r="AE425" s="186"/>
      <c r="AF425" s="193"/>
    </row>
    <row r="426" spans="1:32" s="3" customFormat="1" ht="30" customHeight="1" x14ac:dyDescent="0.35">
      <c r="A426" s="137">
        <v>416</v>
      </c>
      <c r="B426" s="62"/>
      <c r="C426" s="179"/>
      <c r="D426" s="21"/>
      <c r="E426" s="8"/>
      <c r="F426" s="179"/>
      <c r="G426" s="179"/>
      <c r="H426" s="8"/>
      <c r="I426" s="137"/>
      <c r="J426" s="14"/>
      <c r="K426" s="11"/>
      <c r="L426" s="141"/>
      <c r="M426" s="141"/>
      <c r="N426" s="141"/>
      <c r="O426" s="141"/>
      <c r="P426" s="11"/>
      <c r="Q426" s="11"/>
      <c r="R426" s="180"/>
      <c r="S426" s="158"/>
      <c r="T426" s="137"/>
      <c r="U426" s="189"/>
      <c r="V426" s="192"/>
      <c r="W426" s="181"/>
      <c r="X426" s="182"/>
      <c r="Y426" s="183"/>
      <c r="Z426" s="184"/>
      <c r="AA426" s="185"/>
      <c r="AB426" s="185"/>
      <c r="AC426" s="185"/>
      <c r="AD426" s="187"/>
      <c r="AE426" s="186"/>
      <c r="AF426" s="193"/>
    </row>
    <row r="427" spans="1:32" s="3" customFormat="1" ht="30" customHeight="1" x14ac:dyDescent="0.35">
      <c r="A427" s="137">
        <v>417</v>
      </c>
      <c r="B427" s="62"/>
      <c r="C427" s="179"/>
      <c r="D427" s="21"/>
      <c r="E427" s="8"/>
      <c r="F427" s="179"/>
      <c r="G427" s="179"/>
      <c r="H427" s="8"/>
      <c r="I427" s="137"/>
      <c r="J427" s="14"/>
      <c r="K427" s="11"/>
      <c r="L427" s="141"/>
      <c r="M427" s="141"/>
      <c r="N427" s="141"/>
      <c r="O427" s="141"/>
      <c r="P427" s="11"/>
      <c r="Q427" s="11"/>
      <c r="R427" s="180"/>
      <c r="S427" s="158"/>
      <c r="T427" s="137"/>
      <c r="U427" s="189"/>
      <c r="V427" s="192"/>
      <c r="W427" s="181"/>
      <c r="X427" s="182"/>
      <c r="Y427" s="183"/>
      <c r="Z427" s="184"/>
      <c r="AA427" s="185"/>
      <c r="AB427" s="185"/>
      <c r="AC427" s="185"/>
      <c r="AD427" s="187"/>
      <c r="AE427" s="186"/>
      <c r="AF427" s="193"/>
    </row>
    <row r="428" spans="1:32" s="3" customFormat="1" ht="30" customHeight="1" x14ac:dyDescent="0.35">
      <c r="A428" s="137">
        <v>418</v>
      </c>
      <c r="B428" s="62"/>
      <c r="C428" s="179"/>
      <c r="D428" s="21"/>
      <c r="E428" s="8"/>
      <c r="F428" s="179"/>
      <c r="G428" s="179"/>
      <c r="H428" s="8"/>
      <c r="I428" s="137"/>
      <c r="J428" s="14"/>
      <c r="K428" s="11"/>
      <c r="L428" s="141"/>
      <c r="M428" s="141"/>
      <c r="N428" s="141"/>
      <c r="O428" s="141"/>
      <c r="P428" s="11"/>
      <c r="Q428" s="11"/>
      <c r="R428" s="180"/>
      <c r="S428" s="158"/>
      <c r="T428" s="137"/>
      <c r="U428" s="189"/>
      <c r="V428" s="192"/>
      <c r="W428" s="181"/>
      <c r="X428" s="182"/>
      <c r="Y428" s="183"/>
      <c r="Z428" s="184"/>
      <c r="AA428" s="185"/>
      <c r="AB428" s="185"/>
      <c r="AC428" s="185"/>
      <c r="AD428" s="187"/>
      <c r="AE428" s="186"/>
      <c r="AF428" s="193"/>
    </row>
    <row r="429" spans="1:32" s="3" customFormat="1" ht="30" customHeight="1" x14ac:dyDescent="0.35">
      <c r="A429" s="137">
        <v>419</v>
      </c>
      <c r="B429" s="62"/>
      <c r="C429" s="179"/>
      <c r="D429" s="21"/>
      <c r="E429" s="8"/>
      <c r="F429" s="179"/>
      <c r="G429" s="179"/>
      <c r="H429" s="8"/>
      <c r="I429" s="137"/>
      <c r="J429" s="14"/>
      <c r="K429" s="11"/>
      <c r="L429" s="141"/>
      <c r="M429" s="141"/>
      <c r="N429" s="141"/>
      <c r="O429" s="141"/>
      <c r="P429" s="11"/>
      <c r="Q429" s="11"/>
      <c r="R429" s="180"/>
      <c r="S429" s="158"/>
      <c r="T429" s="137"/>
      <c r="U429" s="189"/>
      <c r="V429" s="192"/>
      <c r="W429" s="181"/>
      <c r="X429" s="182"/>
      <c r="Y429" s="183"/>
      <c r="Z429" s="184"/>
      <c r="AA429" s="185"/>
      <c r="AB429" s="185"/>
      <c r="AC429" s="185"/>
      <c r="AD429" s="187"/>
      <c r="AE429" s="186"/>
      <c r="AF429" s="193"/>
    </row>
    <row r="430" spans="1:32" s="3" customFormat="1" ht="30" customHeight="1" x14ac:dyDescent="0.35">
      <c r="A430" s="137">
        <v>420</v>
      </c>
      <c r="B430" s="62"/>
      <c r="C430" s="179"/>
      <c r="D430" s="21"/>
      <c r="E430" s="8"/>
      <c r="F430" s="179"/>
      <c r="G430" s="179"/>
      <c r="H430" s="8"/>
      <c r="I430" s="137"/>
      <c r="J430" s="14"/>
      <c r="K430" s="11"/>
      <c r="L430" s="141"/>
      <c r="M430" s="141"/>
      <c r="N430" s="141"/>
      <c r="O430" s="141"/>
      <c r="P430" s="11"/>
      <c r="Q430" s="11"/>
      <c r="R430" s="180"/>
      <c r="S430" s="158"/>
      <c r="T430" s="137"/>
      <c r="U430" s="189"/>
      <c r="V430" s="192"/>
      <c r="W430" s="181"/>
      <c r="X430" s="182"/>
      <c r="Y430" s="183"/>
      <c r="Z430" s="184"/>
      <c r="AA430" s="185"/>
      <c r="AB430" s="185"/>
      <c r="AC430" s="185"/>
      <c r="AD430" s="187"/>
      <c r="AE430" s="186"/>
      <c r="AF430" s="193"/>
    </row>
    <row r="431" spans="1:32" s="3" customFormat="1" ht="30" customHeight="1" x14ac:dyDescent="0.35">
      <c r="A431" s="137">
        <v>421</v>
      </c>
      <c r="B431" s="62"/>
      <c r="C431" s="179"/>
      <c r="D431" s="21"/>
      <c r="E431" s="8"/>
      <c r="F431" s="179"/>
      <c r="G431" s="179"/>
      <c r="H431" s="8"/>
      <c r="I431" s="137"/>
      <c r="J431" s="14"/>
      <c r="K431" s="11"/>
      <c r="L431" s="141"/>
      <c r="M431" s="141"/>
      <c r="N431" s="141"/>
      <c r="O431" s="141"/>
      <c r="P431" s="11"/>
      <c r="Q431" s="11"/>
      <c r="R431" s="180"/>
      <c r="S431" s="158"/>
      <c r="T431" s="137"/>
      <c r="U431" s="189"/>
      <c r="V431" s="192"/>
      <c r="W431" s="181"/>
      <c r="X431" s="182"/>
      <c r="Y431" s="183"/>
      <c r="Z431" s="184"/>
      <c r="AA431" s="185"/>
      <c r="AB431" s="185"/>
      <c r="AC431" s="185"/>
      <c r="AD431" s="187"/>
      <c r="AE431" s="186"/>
      <c r="AF431" s="193"/>
    </row>
    <row r="432" spans="1:32" s="3" customFormat="1" ht="30" customHeight="1" x14ac:dyDescent="0.35">
      <c r="A432" s="137">
        <v>422</v>
      </c>
      <c r="B432" s="62"/>
      <c r="C432" s="179"/>
      <c r="D432" s="21"/>
      <c r="E432" s="8"/>
      <c r="F432" s="179"/>
      <c r="G432" s="179"/>
      <c r="H432" s="8"/>
      <c r="I432" s="137"/>
      <c r="J432" s="14"/>
      <c r="K432" s="11"/>
      <c r="L432" s="141"/>
      <c r="M432" s="141"/>
      <c r="N432" s="141"/>
      <c r="O432" s="141"/>
      <c r="P432" s="11"/>
      <c r="Q432" s="11"/>
      <c r="R432" s="180"/>
      <c r="S432" s="158"/>
      <c r="T432" s="137"/>
      <c r="U432" s="189"/>
      <c r="V432" s="192"/>
      <c r="W432" s="181"/>
      <c r="X432" s="182"/>
      <c r="Y432" s="183"/>
      <c r="Z432" s="184"/>
      <c r="AA432" s="185"/>
      <c r="AB432" s="185"/>
      <c r="AC432" s="185"/>
      <c r="AD432" s="187"/>
      <c r="AE432" s="186"/>
      <c r="AF432" s="193"/>
    </row>
    <row r="433" spans="1:32" s="3" customFormat="1" ht="30" customHeight="1" x14ac:dyDescent="0.35">
      <c r="A433" s="137">
        <v>423</v>
      </c>
      <c r="B433" s="62"/>
      <c r="C433" s="179"/>
      <c r="D433" s="21"/>
      <c r="E433" s="8"/>
      <c r="F433" s="179"/>
      <c r="G433" s="179"/>
      <c r="H433" s="8"/>
      <c r="I433" s="137"/>
      <c r="J433" s="14"/>
      <c r="K433" s="11"/>
      <c r="L433" s="141"/>
      <c r="M433" s="141"/>
      <c r="N433" s="141"/>
      <c r="O433" s="141"/>
      <c r="P433" s="11"/>
      <c r="Q433" s="11"/>
      <c r="R433" s="180"/>
      <c r="S433" s="158"/>
      <c r="T433" s="137"/>
      <c r="U433" s="189"/>
      <c r="V433" s="192"/>
      <c r="W433" s="181"/>
      <c r="X433" s="182"/>
      <c r="Y433" s="183"/>
      <c r="Z433" s="184"/>
      <c r="AA433" s="185"/>
      <c r="AB433" s="185"/>
      <c r="AC433" s="185"/>
      <c r="AD433" s="187"/>
      <c r="AE433" s="186"/>
      <c r="AF433" s="193"/>
    </row>
    <row r="434" spans="1:32" s="3" customFormat="1" ht="30" customHeight="1" x14ac:dyDescent="0.35">
      <c r="A434" s="137">
        <v>424</v>
      </c>
      <c r="B434" s="62"/>
      <c r="C434" s="179"/>
      <c r="D434" s="21"/>
      <c r="E434" s="8"/>
      <c r="F434" s="179"/>
      <c r="G434" s="179"/>
      <c r="H434" s="8"/>
      <c r="I434" s="137"/>
      <c r="J434" s="14"/>
      <c r="K434" s="11"/>
      <c r="L434" s="141"/>
      <c r="M434" s="141"/>
      <c r="N434" s="141"/>
      <c r="O434" s="141"/>
      <c r="P434" s="11"/>
      <c r="Q434" s="11"/>
      <c r="R434" s="180"/>
      <c r="S434" s="158"/>
      <c r="T434" s="137"/>
      <c r="U434" s="189"/>
      <c r="V434" s="192"/>
      <c r="W434" s="181"/>
      <c r="X434" s="182"/>
      <c r="Y434" s="183"/>
      <c r="Z434" s="184"/>
      <c r="AA434" s="185"/>
      <c r="AB434" s="185"/>
      <c r="AC434" s="185"/>
      <c r="AD434" s="187"/>
      <c r="AE434" s="186"/>
      <c r="AF434" s="193"/>
    </row>
    <row r="435" spans="1:32" s="3" customFormat="1" ht="30" customHeight="1" x14ac:dyDescent="0.35">
      <c r="A435" s="137">
        <v>425</v>
      </c>
      <c r="B435" s="62"/>
      <c r="C435" s="179"/>
      <c r="D435" s="21"/>
      <c r="E435" s="8"/>
      <c r="F435" s="179"/>
      <c r="G435" s="179"/>
      <c r="H435" s="8"/>
      <c r="I435" s="137"/>
      <c r="J435" s="14"/>
      <c r="K435" s="11"/>
      <c r="L435" s="141"/>
      <c r="M435" s="141"/>
      <c r="N435" s="141"/>
      <c r="O435" s="141"/>
      <c r="P435" s="11"/>
      <c r="Q435" s="11"/>
      <c r="R435" s="180"/>
      <c r="S435" s="158"/>
      <c r="T435" s="137"/>
      <c r="U435" s="189"/>
      <c r="V435" s="192"/>
      <c r="W435" s="181"/>
      <c r="X435" s="182"/>
      <c r="Y435" s="183"/>
      <c r="Z435" s="184"/>
      <c r="AA435" s="185"/>
      <c r="AB435" s="185"/>
      <c r="AC435" s="185"/>
      <c r="AD435" s="187"/>
      <c r="AE435" s="186"/>
      <c r="AF435" s="193"/>
    </row>
    <row r="436" spans="1:32" s="3" customFormat="1" ht="30" customHeight="1" x14ac:dyDescent="0.35">
      <c r="A436" s="137">
        <v>426</v>
      </c>
      <c r="B436" s="62"/>
      <c r="C436" s="179"/>
      <c r="D436" s="21"/>
      <c r="E436" s="8"/>
      <c r="F436" s="179"/>
      <c r="G436" s="179"/>
      <c r="H436" s="8"/>
      <c r="I436" s="137"/>
      <c r="J436" s="14"/>
      <c r="K436" s="11"/>
      <c r="L436" s="141"/>
      <c r="M436" s="141"/>
      <c r="N436" s="141"/>
      <c r="O436" s="141"/>
      <c r="P436" s="11"/>
      <c r="Q436" s="11"/>
      <c r="R436" s="180"/>
      <c r="S436" s="158"/>
      <c r="T436" s="137"/>
      <c r="U436" s="189"/>
      <c r="V436" s="192"/>
      <c r="W436" s="181"/>
      <c r="X436" s="182"/>
      <c r="Y436" s="183"/>
      <c r="Z436" s="184"/>
      <c r="AA436" s="185"/>
      <c r="AB436" s="185"/>
      <c r="AC436" s="185"/>
      <c r="AD436" s="187"/>
      <c r="AE436" s="186"/>
      <c r="AF436" s="193"/>
    </row>
    <row r="437" spans="1:32" s="3" customFormat="1" ht="30" customHeight="1" x14ac:dyDescent="0.35">
      <c r="A437" s="137">
        <v>427</v>
      </c>
      <c r="B437" s="62"/>
      <c r="C437" s="179"/>
      <c r="D437" s="21"/>
      <c r="E437" s="8"/>
      <c r="F437" s="179"/>
      <c r="G437" s="179"/>
      <c r="H437" s="8"/>
      <c r="I437" s="137"/>
      <c r="J437" s="14"/>
      <c r="K437" s="11"/>
      <c r="L437" s="141"/>
      <c r="M437" s="141"/>
      <c r="N437" s="141"/>
      <c r="O437" s="141"/>
      <c r="P437" s="11"/>
      <c r="Q437" s="11"/>
      <c r="R437" s="180"/>
      <c r="S437" s="158"/>
      <c r="T437" s="137"/>
      <c r="U437" s="189"/>
      <c r="V437" s="192"/>
      <c r="W437" s="181"/>
      <c r="X437" s="182"/>
      <c r="Y437" s="183"/>
      <c r="Z437" s="184"/>
      <c r="AA437" s="185"/>
      <c r="AB437" s="185"/>
      <c r="AC437" s="185"/>
      <c r="AD437" s="187"/>
      <c r="AE437" s="186"/>
      <c r="AF437" s="193"/>
    </row>
    <row r="438" spans="1:32" s="3" customFormat="1" ht="30" customHeight="1" x14ac:dyDescent="0.35">
      <c r="A438" s="137">
        <v>428</v>
      </c>
      <c r="B438" s="62"/>
      <c r="C438" s="179"/>
      <c r="D438" s="21"/>
      <c r="E438" s="8"/>
      <c r="F438" s="179"/>
      <c r="G438" s="179"/>
      <c r="H438" s="8"/>
      <c r="I438" s="137"/>
      <c r="J438" s="14"/>
      <c r="K438" s="11"/>
      <c r="L438" s="141"/>
      <c r="M438" s="141"/>
      <c r="N438" s="141"/>
      <c r="O438" s="141"/>
      <c r="P438" s="11"/>
      <c r="Q438" s="11"/>
      <c r="R438" s="180"/>
      <c r="S438" s="158"/>
      <c r="T438" s="137"/>
      <c r="U438" s="189"/>
      <c r="V438" s="192"/>
      <c r="W438" s="181"/>
      <c r="X438" s="182"/>
      <c r="Y438" s="183"/>
      <c r="Z438" s="184"/>
      <c r="AA438" s="185"/>
      <c r="AB438" s="185"/>
      <c r="AC438" s="185"/>
      <c r="AD438" s="187"/>
      <c r="AE438" s="186"/>
      <c r="AF438" s="193"/>
    </row>
    <row r="439" spans="1:32" s="3" customFormat="1" ht="30" customHeight="1" x14ac:dyDescent="0.35">
      <c r="A439" s="137">
        <v>429</v>
      </c>
      <c r="B439" s="62"/>
      <c r="C439" s="179"/>
      <c r="D439" s="21"/>
      <c r="E439" s="8"/>
      <c r="F439" s="179"/>
      <c r="G439" s="179"/>
      <c r="H439" s="8"/>
      <c r="I439" s="137"/>
      <c r="J439" s="14"/>
      <c r="K439" s="11"/>
      <c r="L439" s="141"/>
      <c r="M439" s="141"/>
      <c r="N439" s="141"/>
      <c r="O439" s="141"/>
      <c r="P439" s="11"/>
      <c r="Q439" s="11"/>
      <c r="R439" s="180"/>
      <c r="S439" s="158"/>
      <c r="T439" s="137"/>
      <c r="U439" s="189"/>
      <c r="V439" s="192"/>
      <c r="W439" s="181"/>
      <c r="X439" s="182"/>
      <c r="Y439" s="183"/>
      <c r="Z439" s="184"/>
      <c r="AA439" s="185"/>
      <c r="AB439" s="185"/>
      <c r="AC439" s="185"/>
      <c r="AD439" s="187"/>
      <c r="AE439" s="186"/>
      <c r="AF439" s="193"/>
    </row>
    <row r="440" spans="1:32" s="3" customFormat="1" ht="30" customHeight="1" x14ac:dyDescent="0.35">
      <c r="A440" s="137">
        <v>430</v>
      </c>
      <c r="B440" s="62"/>
      <c r="C440" s="179"/>
      <c r="D440" s="21"/>
      <c r="E440" s="8"/>
      <c r="F440" s="179"/>
      <c r="G440" s="179"/>
      <c r="H440" s="8"/>
      <c r="I440" s="137"/>
      <c r="J440" s="14"/>
      <c r="K440" s="11"/>
      <c r="L440" s="141"/>
      <c r="M440" s="141"/>
      <c r="N440" s="141"/>
      <c r="O440" s="141"/>
      <c r="P440" s="11"/>
      <c r="Q440" s="11"/>
      <c r="R440" s="180"/>
      <c r="S440" s="158"/>
      <c r="T440" s="137"/>
      <c r="U440" s="189"/>
      <c r="V440" s="192"/>
      <c r="W440" s="181"/>
      <c r="X440" s="182"/>
      <c r="Y440" s="183"/>
      <c r="Z440" s="184"/>
      <c r="AA440" s="185"/>
      <c r="AB440" s="185"/>
      <c r="AC440" s="185"/>
      <c r="AD440" s="187"/>
      <c r="AE440" s="186"/>
      <c r="AF440" s="193"/>
    </row>
    <row r="441" spans="1:32" s="3" customFormat="1" ht="30" customHeight="1" x14ac:dyDescent="0.35">
      <c r="A441" s="137">
        <v>431</v>
      </c>
      <c r="B441" s="62"/>
      <c r="C441" s="179"/>
      <c r="D441" s="21"/>
      <c r="E441" s="8"/>
      <c r="F441" s="179"/>
      <c r="G441" s="179"/>
      <c r="H441" s="8"/>
      <c r="I441" s="137"/>
      <c r="J441" s="14"/>
      <c r="K441" s="11"/>
      <c r="L441" s="141"/>
      <c r="M441" s="141"/>
      <c r="N441" s="141"/>
      <c r="O441" s="141"/>
      <c r="P441" s="11"/>
      <c r="Q441" s="11"/>
      <c r="R441" s="180"/>
      <c r="S441" s="158"/>
      <c r="T441" s="137"/>
      <c r="U441" s="189"/>
      <c r="V441" s="192"/>
      <c r="W441" s="181"/>
      <c r="X441" s="182"/>
      <c r="Y441" s="183"/>
      <c r="Z441" s="184"/>
      <c r="AA441" s="185"/>
      <c r="AB441" s="185"/>
      <c r="AC441" s="185"/>
      <c r="AD441" s="187"/>
      <c r="AE441" s="186"/>
      <c r="AF441" s="193"/>
    </row>
    <row r="442" spans="1:32" s="3" customFormat="1" ht="30" customHeight="1" x14ac:dyDescent="0.35">
      <c r="A442" s="137">
        <v>432</v>
      </c>
      <c r="B442" s="62"/>
      <c r="C442" s="179"/>
      <c r="D442" s="21"/>
      <c r="E442" s="8"/>
      <c r="F442" s="179"/>
      <c r="G442" s="179"/>
      <c r="H442" s="8"/>
      <c r="I442" s="137"/>
      <c r="J442" s="14"/>
      <c r="K442" s="11"/>
      <c r="L442" s="141"/>
      <c r="M442" s="141"/>
      <c r="N442" s="141"/>
      <c r="O442" s="141"/>
      <c r="P442" s="11"/>
      <c r="Q442" s="11"/>
      <c r="R442" s="180"/>
      <c r="S442" s="158"/>
      <c r="T442" s="137"/>
      <c r="U442" s="189"/>
      <c r="V442" s="192"/>
      <c r="W442" s="181"/>
      <c r="X442" s="182"/>
      <c r="Y442" s="183"/>
      <c r="Z442" s="184"/>
      <c r="AA442" s="185"/>
      <c r="AB442" s="185"/>
      <c r="AC442" s="185"/>
      <c r="AD442" s="187"/>
      <c r="AE442" s="186"/>
      <c r="AF442" s="193"/>
    </row>
    <row r="443" spans="1:32" s="3" customFormat="1" ht="30" customHeight="1" x14ac:dyDescent="0.35">
      <c r="A443" s="137">
        <v>433</v>
      </c>
      <c r="B443" s="62"/>
      <c r="C443" s="179"/>
      <c r="D443" s="21"/>
      <c r="E443" s="8"/>
      <c r="F443" s="179"/>
      <c r="G443" s="179"/>
      <c r="H443" s="8"/>
      <c r="I443" s="137"/>
      <c r="J443" s="14"/>
      <c r="K443" s="11"/>
      <c r="L443" s="141"/>
      <c r="M443" s="141"/>
      <c r="N443" s="141"/>
      <c r="O443" s="141"/>
      <c r="P443" s="11"/>
      <c r="Q443" s="11"/>
      <c r="R443" s="180"/>
      <c r="S443" s="158"/>
      <c r="T443" s="137"/>
      <c r="U443" s="189"/>
      <c r="V443" s="192"/>
      <c r="W443" s="181"/>
      <c r="X443" s="182"/>
      <c r="Y443" s="183"/>
      <c r="Z443" s="184"/>
      <c r="AA443" s="185"/>
      <c r="AB443" s="185"/>
      <c r="AC443" s="185"/>
      <c r="AD443" s="187"/>
      <c r="AE443" s="186"/>
      <c r="AF443" s="193"/>
    </row>
    <row r="444" spans="1:32" s="3" customFormat="1" ht="30" customHeight="1" x14ac:dyDescent="0.35">
      <c r="A444" s="137">
        <v>434</v>
      </c>
      <c r="B444" s="62"/>
      <c r="C444" s="179"/>
      <c r="D444" s="21"/>
      <c r="E444" s="8"/>
      <c r="F444" s="179"/>
      <c r="G444" s="179"/>
      <c r="H444" s="8"/>
      <c r="I444" s="137"/>
      <c r="J444" s="14"/>
      <c r="K444" s="11"/>
      <c r="L444" s="141"/>
      <c r="M444" s="141"/>
      <c r="N444" s="141"/>
      <c r="O444" s="141"/>
      <c r="P444" s="11"/>
      <c r="Q444" s="11"/>
      <c r="R444" s="180"/>
      <c r="S444" s="158"/>
      <c r="T444" s="137"/>
      <c r="U444" s="189"/>
      <c r="V444" s="192"/>
      <c r="W444" s="181"/>
      <c r="X444" s="182"/>
      <c r="Y444" s="183"/>
      <c r="Z444" s="184"/>
      <c r="AA444" s="185"/>
      <c r="AB444" s="185"/>
      <c r="AC444" s="185"/>
      <c r="AD444" s="187"/>
      <c r="AE444" s="186"/>
      <c r="AF444" s="193"/>
    </row>
    <row r="445" spans="1:32" s="3" customFormat="1" ht="30" customHeight="1" x14ac:dyDescent="0.35">
      <c r="A445" s="137">
        <v>435</v>
      </c>
      <c r="B445" s="62"/>
      <c r="C445" s="179"/>
      <c r="D445" s="21"/>
      <c r="E445" s="8"/>
      <c r="F445" s="179"/>
      <c r="G445" s="179"/>
      <c r="H445" s="8"/>
      <c r="I445" s="137"/>
      <c r="J445" s="14"/>
      <c r="K445" s="11"/>
      <c r="L445" s="141"/>
      <c r="M445" s="141"/>
      <c r="N445" s="141"/>
      <c r="O445" s="141"/>
      <c r="P445" s="11"/>
      <c r="Q445" s="11"/>
      <c r="R445" s="180"/>
      <c r="S445" s="158"/>
      <c r="T445" s="137"/>
      <c r="U445" s="189"/>
      <c r="V445" s="192"/>
      <c r="W445" s="181"/>
      <c r="X445" s="182"/>
      <c r="Y445" s="183"/>
      <c r="Z445" s="184"/>
      <c r="AA445" s="185"/>
      <c r="AB445" s="185"/>
      <c r="AC445" s="185"/>
      <c r="AD445" s="187"/>
      <c r="AE445" s="186"/>
      <c r="AF445" s="193"/>
    </row>
    <row r="446" spans="1:32" s="3" customFormat="1" ht="30" customHeight="1" x14ac:dyDescent="0.35">
      <c r="A446" s="137">
        <v>436</v>
      </c>
      <c r="B446" s="62"/>
      <c r="C446" s="179"/>
      <c r="D446" s="21"/>
      <c r="E446" s="8"/>
      <c r="F446" s="179"/>
      <c r="G446" s="179"/>
      <c r="H446" s="8"/>
      <c r="I446" s="137"/>
      <c r="J446" s="14"/>
      <c r="K446" s="11"/>
      <c r="L446" s="141"/>
      <c r="M446" s="141"/>
      <c r="N446" s="141"/>
      <c r="O446" s="141"/>
      <c r="P446" s="11"/>
      <c r="Q446" s="11"/>
      <c r="R446" s="180"/>
      <c r="S446" s="158"/>
      <c r="T446" s="137"/>
      <c r="U446" s="189"/>
      <c r="V446" s="192"/>
      <c r="W446" s="181"/>
      <c r="X446" s="182"/>
      <c r="Y446" s="183"/>
      <c r="Z446" s="184"/>
      <c r="AA446" s="185"/>
      <c r="AB446" s="185"/>
      <c r="AC446" s="185"/>
      <c r="AD446" s="187"/>
      <c r="AE446" s="186"/>
      <c r="AF446" s="193"/>
    </row>
    <row r="447" spans="1:32" s="3" customFormat="1" ht="30" customHeight="1" x14ac:dyDescent="0.35">
      <c r="A447" s="137">
        <v>437</v>
      </c>
      <c r="B447" s="62"/>
      <c r="C447" s="179"/>
      <c r="D447" s="21"/>
      <c r="E447" s="8"/>
      <c r="F447" s="179"/>
      <c r="G447" s="179"/>
      <c r="H447" s="8"/>
      <c r="I447" s="137"/>
      <c r="J447" s="14"/>
      <c r="K447" s="11"/>
      <c r="L447" s="141"/>
      <c r="M447" s="141"/>
      <c r="N447" s="141"/>
      <c r="O447" s="141"/>
      <c r="P447" s="11"/>
      <c r="Q447" s="11"/>
      <c r="R447" s="180"/>
      <c r="S447" s="158"/>
      <c r="T447" s="137"/>
      <c r="U447" s="189"/>
      <c r="V447" s="192"/>
      <c r="W447" s="181"/>
      <c r="X447" s="182"/>
      <c r="Y447" s="183"/>
      <c r="Z447" s="184"/>
      <c r="AA447" s="185"/>
      <c r="AB447" s="185"/>
      <c r="AC447" s="185"/>
      <c r="AD447" s="187"/>
      <c r="AE447" s="186"/>
      <c r="AF447" s="193"/>
    </row>
    <row r="448" spans="1:32" s="3" customFormat="1" ht="30" customHeight="1" x14ac:dyDescent="0.35">
      <c r="A448" s="137">
        <v>438</v>
      </c>
      <c r="B448" s="62"/>
      <c r="C448" s="179"/>
      <c r="D448" s="21"/>
      <c r="E448" s="8"/>
      <c r="F448" s="179"/>
      <c r="G448" s="179"/>
      <c r="H448" s="8"/>
      <c r="I448" s="137"/>
      <c r="J448" s="14"/>
      <c r="K448" s="11"/>
      <c r="L448" s="141"/>
      <c r="M448" s="141"/>
      <c r="N448" s="141"/>
      <c r="O448" s="141"/>
      <c r="P448" s="11"/>
      <c r="Q448" s="11"/>
      <c r="R448" s="180"/>
      <c r="S448" s="158"/>
      <c r="T448" s="137"/>
      <c r="U448" s="189"/>
      <c r="V448" s="192"/>
      <c r="W448" s="181"/>
      <c r="X448" s="182"/>
      <c r="Y448" s="183"/>
      <c r="Z448" s="184"/>
      <c r="AA448" s="185"/>
      <c r="AB448" s="185"/>
      <c r="AC448" s="185"/>
      <c r="AD448" s="187"/>
      <c r="AE448" s="186"/>
      <c r="AF448" s="193"/>
    </row>
    <row r="449" spans="1:32" s="3" customFormat="1" ht="30" customHeight="1" x14ac:dyDescent="0.35">
      <c r="A449" s="137">
        <v>439</v>
      </c>
      <c r="B449" s="62"/>
      <c r="C449" s="179"/>
      <c r="D449" s="21"/>
      <c r="E449" s="8"/>
      <c r="F449" s="179"/>
      <c r="G449" s="179"/>
      <c r="H449" s="8"/>
      <c r="I449" s="137"/>
      <c r="J449" s="14"/>
      <c r="K449" s="11"/>
      <c r="L449" s="141"/>
      <c r="M449" s="141"/>
      <c r="N449" s="141"/>
      <c r="O449" s="141"/>
      <c r="P449" s="11"/>
      <c r="Q449" s="11"/>
      <c r="R449" s="180"/>
      <c r="S449" s="158"/>
      <c r="T449" s="137"/>
      <c r="U449" s="189"/>
      <c r="V449" s="192"/>
      <c r="W449" s="181"/>
      <c r="X449" s="182"/>
      <c r="Y449" s="183"/>
      <c r="Z449" s="184"/>
      <c r="AA449" s="185"/>
      <c r="AB449" s="185"/>
      <c r="AC449" s="185"/>
      <c r="AD449" s="187"/>
      <c r="AE449" s="186"/>
      <c r="AF449" s="193"/>
    </row>
    <row r="450" spans="1:32" s="3" customFormat="1" ht="30" customHeight="1" x14ac:dyDescent="0.35">
      <c r="A450" s="137">
        <v>440</v>
      </c>
      <c r="B450" s="62"/>
      <c r="C450" s="179"/>
      <c r="D450" s="21"/>
      <c r="E450" s="8"/>
      <c r="F450" s="179"/>
      <c r="G450" s="179"/>
      <c r="H450" s="8"/>
      <c r="I450" s="137"/>
      <c r="J450" s="14"/>
      <c r="K450" s="11"/>
      <c r="L450" s="141"/>
      <c r="M450" s="141"/>
      <c r="N450" s="141"/>
      <c r="O450" s="141"/>
      <c r="P450" s="11"/>
      <c r="Q450" s="11"/>
      <c r="R450" s="180"/>
      <c r="S450" s="158"/>
      <c r="T450" s="137"/>
      <c r="U450" s="189"/>
      <c r="V450" s="192"/>
      <c r="W450" s="181"/>
      <c r="X450" s="182"/>
      <c r="Y450" s="183"/>
      <c r="Z450" s="184"/>
      <c r="AA450" s="185"/>
      <c r="AB450" s="185"/>
      <c r="AC450" s="185"/>
      <c r="AD450" s="187"/>
      <c r="AE450" s="186"/>
      <c r="AF450" s="193"/>
    </row>
    <row r="451" spans="1:32" s="3" customFormat="1" ht="30" customHeight="1" x14ac:dyDescent="0.35">
      <c r="A451" s="137">
        <v>441</v>
      </c>
      <c r="B451" s="62"/>
      <c r="C451" s="179"/>
      <c r="D451" s="21"/>
      <c r="E451" s="8"/>
      <c r="F451" s="179"/>
      <c r="G451" s="179"/>
      <c r="H451" s="8"/>
      <c r="I451" s="137"/>
      <c r="J451" s="14"/>
      <c r="K451" s="11"/>
      <c r="L451" s="141"/>
      <c r="M451" s="141"/>
      <c r="N451" s="141"/>
      <c r="O451" s="141"/>
      <c r="P451" s="11"/>
      <c r="Q451" s="11"/>
      <c r="R451" s="180"/>
      <c r="S451" s="158"/>
      <c r="T451" s="137"/>
      <c r="U451" s="189"/>
      <c r="V451" s="192"/>
      <c r="W451" s="181"/>
      <c r="X451" s="182"/>
      <c r="Y451" s="183"/>
      <c r="Z451" s="184"/>
      <c r="AA451" s="185"/>
      <c r="AB451" s="185"/>
      <c r="AC451" s="185"/>
      <c r="AD451" s="187"/>
      <c r="AE451" s="186"/>
      <c r="AF451" s="193"/>
    </row>
    <row r="452" spans="1:32" s="3" customFormat="1" ht="30" customHeight="1" x14ac:dyDescent="0.35">
      <c r="A452" s="137">
        <v>442</v>
      </c>
      <c r="B452" s="62"/>
      <c r="C452" s="179"/>
      <c r="D452" s="21"/>
      <c r="E452" s="8"/>
      <c r="F452" s="179"/>
      <c r="G452" s="179"/>
      <c r="H452" s="8"/>
      <c r="I452" s="137"/>
      <c r="J452" s="14"/>
      <c r="K452" s="11"/>
      <c r="L452" s="141"/>
      <c r="M452" s="141"/>
      <c r="N452" s="141"/>
      <c r="O452" s="141"/>
      <c r="P452" s="11"/>
      <c r="Q452" s="11"/>
      <c r="R452" s="180"/>
      <c r="S452" s="158"/>
      <c r="T452" s="137"/>
      <c r="U452" s="189"/>
      <c r="V452" s="192"/>
      <c r="W452" s="181"/>
      <c r="X452" s="182"/>
      <c r="Y452" s="183"/>
      <c r="Z452" s="184"/>
      <c r="AA452" s="185"/>
      <c r="AB452" s="185"/>
      <c r="AC452" s="185"/>
      <c r="AD452" s="187"/>
      <c r="AE452" s="186"/>
      <c r="AF452" s="193"/>
    </row>
    <row r="453" spans="1:32" s="3" customFormat="1" ht="30" customHeight="1" x14ac:dyDescent="0.35">
      <c r="A453" s="137">
        <v>443</v>
      </c>
      <c r="B453" s="62"/>
      <c r="C453" s="179"/>
      <c r="D453" s="21"/>
      <c r="E453" s="8"/>
      <c r="F453" s="179"/>
      <c r="G453" s="179"/>
      <c r="H453" s="8"/>
      <c r="I453" s="137"/>
      <c r="J453" s="14"/>
      <c r="K453" s="11"/>
      <c r="L453" s="141"/>
      <c r="M453" s="141"/>
      <c r="N453" s="141"/>
      <c r="O453" s="141"/>
      <c r="P453" s="11"/>
      <c r="Q453" s="11"/>
      <c r="R453" s="180"/>
      <c r="S453" s="158"/>
      <c r="T453" s="137"/>
      <c r="U453" s="189"/>
      <c r="V453" s="192"/>
      <c r="W453" s="181"/>
      <c r="X453" s="182"/>
      <c r="Y453" s="183"/>
      <c r="Z453" s="184"/>
      <c r="AA453" s="185"/>
      <c r="AB453" s="185"/>
      <c r="AC453" s="185"/>
      <c r="AD453" s="187"/>
      <c r="AE453" s="186"/>
      <c r="AF453" s="193"/>
    </row>
    <row r="454" spans="1:32" s="3" customFormat="1" ht="30" customHeight="1" x14ac:dyDescent="0.35">
      <c r="A454" s="137">
        <v>444</v>
      </c>
      <c r="B454" s="62"/>
      <c r="C454" s="179"/>
      <c r="D454" s="21"/>
      <c r="E454" s="8"/>
      <c r="F454" s="179"/>
      <c r="G454" s="179"/>
      <c r="H454" s="8"/>
      <c r="I454" s="137"/>
      <c r="J454" s="14"/>
      <c r="K454" s="11"/>
      <c r="L454" s="141"/>
      <c r="M454" s="141"/>
      <c r="N454" s="141"/>
      <c r="O454" s="141"/>
      <c r="P454" s="11"/>
      <c r="Q454" s="11"/>
      <c r="R454" s="180"/>
      <c r="S454" s="158"/>
      <c r="T454" s="137"/>
      <c r="U454" s="189"/>
      <c r="V454" s="192"/>
      <c r="W454" s="181"/>
      <c r="X454" s="182"/>
      <c r="Y454" s="183"/>
      <c r="Z454" s="184"/>
      <c r="AA454" s="185"/>
      <c r="AB454" s="185"/>
      <c r="AC454" s="185"/>
      <c r="AD454" s="187"/>
      <c r="AE454" s="186"/>
      <c r="AF454" s="193"/>
    </row>
    <row r="455" spans="1:32" s="155" customFormat="1" ht="30" customHeight="1" x14ac:dyDescent="0.35">
      <c r="A455" s="137">
        <v>445</v>
      </c>
      <c r="B455" s="136"/>
      <c r="C455" s="179"/>
      <c r="D455" s="21"/>
      <c r="E455" s="8"/>
      <c r="F455" s="9"/>
      <c r="G455" s="9"/>
      <c r="H455" s="137"/>
      <c r="I455" s="137"/>
      <c r="J455" s="137"/>
      <c r="K455" s="11"/>
      <c r="L455" s="141"/>
      <c r="M455" s="141"/>
      <c r="N455" s="141"/>
      <c r="O455" s="141"/>
      <c r="P455" s="11"/>
      <c r="Q455" s="11"/>
      <c r="R455" s="180"/>
      <c r="S455" s="158"/>
      <c r="T455" s="137"/>
      <c r="U455" s="189"/>
      <c r="V455" s="192"/>
      <c r="W455" s="181"/>
      <c r="X455" s="182"/>
      <c r="Y455" s="183"/>
      <c r="Z455" s="184"/>
      <c r="AA455" s="185"/>
      <c r="AB455" s="185"/>
      <c r="AC455" s="187"/>
      <c r="AD455" s="187"/>
      <c r="AE455" s="186"/>
      <c r="AF455" s="193"/>
    </row>
    <row r="456" spans="1:32" ht="30" customHeight="1" x14ac:dyDescent="0.35">
      <c r="A456" s="137">
        <v>446</v>
      </c>
      <c r="B456" s="136"/>
      <c r="C456" s="179"/>
      <c r="D456" s="21"/>
      <c r="E456" s="8"/>
      <c r="F456" s="9"/>
      <c r="G456" s="9"/>
      <c r="H456" s="137"/>
      <c r="I456" s="137"/>
      <c r="J456" s="137"/>
      <c r="K456" s="11"/>
      <c r="L456" s="141"/>
      <c r="M456" s="141"/>
      <c r="N456" s="141"/>
      <c r="O456" s="141"/>
      <c r="P456" s="11"/>
      <c r="Q456" s="11"/>
      <c r="R456" s="180"/>
      <c r="S456" s="158"/>
      <c r="T456" s="137"/>
      <c r="U456" s="189"/>
      <c r="V456" s="192"/>
      <c r="W456" s="181"/>
      <c r="X456" s="182"/>
      <c r="Y456" s="183"/>
      <c r="Z456" s="184"/>
      <c r="AA456" s="185"/>
      <c r="AB456" s="185"/>
      <c r="AC456" s="185"/>
      <c r="AD456" s="187"/>
      <c r="AE456" s="186"/>
      <c r="AF456" s="193"/>
    </row>
    <row r="457" spans="1:32" ht="30" customHeight="1" x14ac:dyDescent="0.35">
      <c r="A457" s="137">
        <v>447</v>
      </c>
      <c r="B457" s="136"/>
      <c r="C457" s="179"/>
      <c r="D457" s="21"/>
      <c r="E457" s="8"/>
      <c r="F457" s="9"/>
      <c r="G457" s="9"/>
      <c r="H457" s="137"/>
      <c r="I457" s="137"/>
      <c r="J457" s="137"/>
      <c r="K457" s="11"/>
      <c r="L457" s="141"/>
      <c r="M457" s="141"/>
      <c r="N457" s="141"/>
      <c r="O457" s="141"/>
      <c r="P457" s="11"/>
      <c r="Q457" s="11"/>
      <c r="R457" s="180"/>
      <c r="S457" s="158"/>
      <c r="T457" s="137"/>
      <c r="U457" s="189"/>
      <c r="V457" s="192"/>
      <c r="W457" s="181"/>
      <c r="X457" s="182"/>
      <c r="Y457" s="183"/>
      <c r="Z457" s="184"/>
      <c r="AA457" s="185"/>
      <c r="AB457" s="185"/>
      <c r="AC457" s="185"/>
      <c r="AD457" s="187"/>
      <c r="AE457" s="186"/>
      <c r="AF457" s="193"/>
    </row>
    <row r="458" spans="1:32" ht="30" customHeight="1" x14ac:dyDescent="0.35">
      <c r="A458" s="137">
        <v>448</v>
      </c>
      <c r="B458" s="136"/>
      <c r="C458" s="179"/>
      <c r="D458" s="21"/>
      <c r="E458" s="8"/>
      <c r="F458" s="9"/>
      <c r="G458" s="9"/>
      <c r="H458" s="137"/>
      <c r="I458" s="137"/>
      <c r="J458" s="137"/>
      <c r="K458" s="11"/>
      <c r="L458" s="141"/>
      <c r="M458" s="141"/>
      <c r="N458" s="141"/>
      <c r="O458" s="141"/>
      <c r="P458" s="11"/>
      <c r="Q458" s="11"/>
      <c r="R458" s="180"/>
      <c r="S458" s="158"/>
      <c r="T458" s="137"/>
      <c r="U458" s="189"/>
      <c r="V458" s="192"/>
      <c r="W458" s="181"/>
      <c r="X458" s="182"/>
      <c r="Y458" s="183"/>
      <c r="Z458" s="184"/>
      <c r="AA458" s="185"/>
      <c r="AB458" s="185"/>
      <c r="AC458" s="185"/>
      <c r="AD458" s="187"/>
      <c r="AE458" s="186"/>
      <c r="AF458" s="193"/>
    </row>
    <row r="459" spans="1:32" ht="30" customHeight="1" x14ac:dyDescent="0.35">
      <c r="A459" s="137">
        <v>449</v>
      </c>
      <c r="B459" s="136"/>
      <c r="C459" s="179"/>
      <c r="D459" s="21"/>
      <c r="E459" s="8"/>
      <c r="F459" s="9"/>
      <c r="G459" s="9"/>
      <c r="H459" s="137"/>
      <c r="I459" s="137"/>
      <c r="J459" s="137"/>
      <c r="K459" s="11"/>
      <c r="L459" s="141"/>
      <c r="M459" s="141"/>
      <c r="N459" s="141"/>
      <c r="O459" s="141"/>
      <c r="P459" s="11"/>
      <c r="Q459" s="11"/>
      <c r="R459" s="180"/>
      <c r="S459" s="158"/>
      <c r="T459" s="137"/>
      <c r="U459" s="189"/>
      <c r="V459" s="192"/>
      <c r="W459" s="181"/>
      <c r="X459" s="182"/>
      <c r="Y459" s="183"/>
      <c r="Z459" s="184"/>
      <c r="AA459" s="185"/>
      <c r="AB459" s="185"/>
      <c r="AC459" s="185"/>
      <c r="AD459" s="187"/>
      <c r="AE459" s="186"/>
      <c r="AF459" s="193"/>
    </row>
    <row r="460" spans="1:32" ht="30" customHeight="1" x14ac:dyDescent="0.35">
      <c r="A460" s="137">
        <v>450</v>
      </c>
      <c r="B460" s="136"/>
      <c r="C460" s="179"/>
      <c r="D460" s="21"/>
      <c r="E460" s="8"/>
      <c r="F460" s="9"/>
      <c r="G460" s="9"/>
      <c r="H460" s="137"/>
      <c r="I460" s="137"/>
      <c r="J460" s="137"/>
      <c r="K460" s="11"/>
      <c r="L460" s="141"/>
      <c r="M460" s="141"/>
      <c r="N460" s="141"/>
      <c r="O460" s="141"/>
      <c r="P460" s="11"/>
      <c r="Q460" s="11"/>
      <c r="R460" s="180"/>
      <c r="S460" s="158"/>
      <c r="T460" s="137"/>
      <c r="U460" s="189"/>
      <c r="V460" s="192"/>
      <c r="W460" s="181"/>
      <c r="X460" s="182"/>
      <c r="Y460" s="183"/>
      <c r="Z460" s="184"/>
      <c r="AA460" s="185"/>
      <c r="AB460" s="185"/>
      <c r="AC460" s="185"/>
      <c r="AD460" s="187"/>
      <c r="AE460" s="186"/>
      <c r="AF460" s="193"/>
    </row>
    <row r="461" spans="1:32" ht="30" customHeight="1" x14ac:dyDescent="0.35">
      <c r="A461" s="137">
        <v>451</v>
      </c>
      <c r="B461" s="136"/>
      <c r="C461" s="179"/>
      <c r="D461" s="21"/>
      <c r="E461" s="8"/>
      <c r="F461" s="9"/>
      <c r="G461" s="9"/>
      <c r="H461" s="137"/>
      <c r="I461" s="137"/>
      <c r="J461" s="137"/>
      <c r="K461" s="11"/>
      <c r="L461" s="141"/>
      <c r="M461" s="141"/>
      <c r="N461" s="141"/>
      <c r="O461" s="141"/>
      <c r="P461" s="11"/>
      <c r="Q461" s="11"/>
      <c r="R461" s="180"/>
      <c r="S461" s="158"/>
      <c r="T461" s="137"/>
      <c r="U461" s="189"/>
      <c r="V461" s="192"/>
      <c r="W461" s="181"/>
      <c r="X461" s="182"/>
      <c r="Y461" s="183"/>
      <c r="Z461" s="184"/>
      <c r="AA461" s="185"/>
      <c r="AB461" s="185"/>
      <c r="AC461" s="185"/>
      <c r="AD461" s="187"/>
      <c r="AE461" s="186"/>
      <c r="AF461" s="193"/>
    </row>
    <row r="462" spans="1:32" ht="30" customHeight="1" x14ac:dyDescent="0.35">
      <c r="A462" s="137">
        <v>452</v>
      </c>
      <c r="B462" s="136"/>
      <c r="C462" s="179"/>
      <c r="D462" s="21"/>
      <c r="E462" s="8"/>
      <c r="F462" s="9"/>
      <c r="G462" s="9"/>
      <c r="H462" s="137"/>
      <c r="I462" s="137"/>
      <c r="J462" s="137"/>
      <c r="K462" s="11"/>
      <c r="L462" s="141"/>
      <c r="M462" s="141"/>
      <c r="N462" s="141"/>
      <c r="O462" s="141"/>
      <c r="P462" s="11"/>
      <c r="Q462" s="11"/>
      <c r="R462" s="180"/>
      <c r="S462" s="158"/>
      <c r="T462" s="137"/>
      <c r="U462" s="189"/>
      <c r="V462" s="192"/>
      <c r="W462" s="181"/>
      <c r="X462" s="182"/>
      <c r="Y462" s="183"/>
      <c r="Z462" s="184"/>
      <c r="AA462" s="185"/>
      <c r="AB462" s="185"/>
      <c r="AC462" s="185"/>
      <c r="AD462" s="187"/>
      <c r="AE462" s="186"/>
      <c r="AF462" s="193"/>
    </row>
    <row r="463" spans="1:32" ht="30" customHeight="1" x14ac:dyDescent="0.35">
      <c r="A463" s="137">
        <v>453</v>
      </c>
      <c r="B463" s="136"/>
      <c r="C463" s="179"/>
      <c r="D463" s="21"/>
      <c r="E463" s="8"/>
      <c r="F463" s="9"/>
      <c r="G463" s="9"/>
      <c r="H463" s="137"/>
      <c r="I463" s="137"/>
      <c r="J463" s="137"/>
      <c r="K463" s="11"/>
      <c r="L463" s="141"/>
      <c r="M463" s="141"/>
      <c r="N463" s="141"/>
      <c r="O463" s="141"/>
      <c r="P463" s="11"/>
      <c r="Q463" s="11"/>
      <c r="R463" s="180"/>
      <c r="S463" s="158"/>
      <c r="T463" s="137"/>
      <c r="U463" s="189"/>
      <c r="V463" s="192"/>
      <c r="W463" s="181"/>
      <c r="X463" s="182"/>
      <c r="Y463" s="183"/>
      <c r="Z463" s="184"/>
      <c r="AA463" s="185"/>
      <c r="AB463" s="185"/>
      <c r="AC463" s="185"/>
      <c r="AD463" s="187"/>
      <c r="AE463" s="186"/>
      <c r="AF463" s="193"/>
    </row>
    <row r="464" spans="1:32" ht="30" customHeight="1" x14ac:dyDescent="0.35">
      <c r="A464" s="137">
        <v>454</v>
      </c>
      <c r="B464" s="136"/>
      <c r="C464" s="179"/>
      <c r="D464" s="21"/>
      <c r="E464" s="8"/>
      <c r="F464" s="9"/>
      <c r="G464" s="9"/>
      <c r="H464" s="137"/>
      <c r="I464" s="137"/>
      <c r="J464" s="137"/>
      <c r="K464" s="11"/>
      <c r="L464" s="141"/>
      <c r="M464" s="141"/>
      <c r="N464" s="141"/>
      <c r="O464" s="141"/>
      <c r="P464" s="11"/>
      <c r="Q464" s="11"/>
      <c r="R464" s="180"/>
      <c r="S464" s="158"/>
      <c r="T464" s="137"/>
      <c r="U464" s="189"/>
      <c r="V464" s="192"/>
      <c r="W464" s="181"/>
      <c r="X464" s="182"/>
      <c r="Y464" s="183"/>
      <c r="Z464" s="184"/>
      <c r="AA464" s="185"/>
      <c r="AB464" s="185"/>
      <c r="AC464" s="185"/>
      <c r="AD464" s="187"/>
      <c r="AE464" s="186"/>
      <c r="AF464" s="193"/>
    </row>
    <row r="465" spans="1:32" ht="30" customHeight="1" x14ac:dyDescent="0.35">
      <c r="A465" s="137">
        <v>455</v>
      </c>
      <c r="B465" s="136"/>
      <c r="C465" s="179"/>
      <c r="D465" s="21"/>
      <c r="E465" s="8"/>
      <c r="F465" s="9"/>
      <c r="G465" s="9"/>
      <c r="H465" s="137"/>
      <c r="I465" s="137"/>
      <c r="J465" s="137"/>
      <c r="K465" s="11"/>
      <c r="L465" s="141"/>
      <c r="M465" s="141"/>
      <c r="N465" s="141"/>
      <c r="O465" s="141"/>
      <c r="P465" s="11"/>
      <c r="Q465" s="11"/>
      <c r="R465" s="180"/>
      <c r="S465" s="158"/>
      <c r="T465" s="137"/>
      <c r="U465" s="189"/>
      <c r="V465" s="192"/>
      <c r="W465" s="181"/>
      <c r="X465" s="182"/>
      <c r="Y465" s="183"/>
      <c r="Z465" s="184"/>
      <c r="AA465" s="185"/>
      <c r="AB465" s="185"/>
      <c r="AC465" s="185"/>
      <c r="AD465" s="187"/>
      <c r="AE465" s="186"/>
      <c r="AF465" s="193"/>
    </row>
    <row r="466" spans="1:32" ht="30" customHeight="1" x14ac:dyDescent="0.35">
      <c r="A466" s="137">
        <v>456</v>
      </c>
      <c r="B466" s="136"/>
      <c r="C466" s="179"/>
      <c r="D466" s="21"/>
      <c r="E466" s="8"/>
      <c r="F466" s="9"/>
      <c r="G466" s="9"/>
      <c r="H466" s="137"/>
      <c r="I466" s="137"/>
      <c r="J466" s="137"/>
      <c r="K466" s="11"/>
      <c r="L466" s="141"/>
      <c r="M466" s="141"/>
      <c r="N466" s="141"/>
      <c r="O466" s="141"/>
      <c r="P466" s="11"/>
      <c r="Q466" s="11"/>
      <c r="R466" s="180"/>
      <c r="S466" s="158"/>
      <c r="T466" s="137"/>
      <c r="U466" s="189"/>
      <c r="V466" s="192"/>
      <c r="W466" s="181"/>
      <c r="X466" s="182"/>
      <c r="Y466" s="183"/>
      <c r="Z466" s="184"/>
      <c r="AA466" s="185"/>
      <c r="AB466" s="185"/>
      <c r="AC466" s="185"/>
      <c r="AD466" s="187"/>
      <c r="AE466" s="186"/>
      <c r="AF466" s="193"/>
    </row>
    <row r="467" spans="1:32" ht="30" customHeight="1" x14ac:dyDescent="0.35">
      <c r="A467" s="137">
        <v>457</v>
      </c>
      <c r="B467" s="136"/>
      <c r="C467" s="179"/>
      <c r="D467" s="21"/>
      <c r="E467" s="8"/>
      <c r="F467" s="9"/>
      <c r="G467" s="9"/>
      <c r="H467" s="137"/>
      <c r="I467" s="137"/>
      <c r="J467" s="137"/>
      <c r="K467" s="11"/>
      <c r="L467" s="141"/>
      <c r="M467" s="141"/>
      <c r="N467" s="141"/>
      <c r="O467" s="141"/>
      <c r="P467" s="11"/>
      <c r="Q467" s="11"/>
      <c r="R467" s="180"/>
      <c r="S467" s="158"/>
      <c r="T467" s="137"/>
      <c r="U467" s="189"/>
      <c r="V467" s="192"/>
      <c r="W467" s="181"/>
      <c r="X467" s="182"/>
      <c r="Y467" s="183"/>
      <c r="Z467" s="184"/>
      <c r="AA467" s="185"/>
      <c r="AB467" s="185"/>
      <c r="AC467" s="185"/>
      <c r="AD467" s="187"/>
      <c r="AE467" s="186"/>
      <c r="AF467" s="193"/>
    </row>
    <row r="468" spans="1:32" ht="30" customHeight="1" x14ac:dyDescent="0.35">
      <c r="A468" s="137">
        <v>458</v>
      </c>
      <c r="B468" s="136"/>
      <c r="C468" s="179"/>
      <c r="D468" s="21"/>
      <c r="E468" s="8"/>
      <c r="F468" s="9"/>
      <c r="G468" s="9"/>
      <c r="H468" s="137"/>
      <c r="I468" s="137"/>
      <c r="J468" s="137"/>
      <c r="K468" s="11"/>
      <c r="L468" s="141"/>
      <c r="M468" s="141"/>
      <c r="N468" s="141"/>
      <c r="O468" s="141"/>
      <c r="P468" s="11"/>
      <c r="Q468" s="11"/>
      <c r="R468" s="180"/>
      <c r="S468" s="158"/>
      <c r="T468" s="137"/>
      <c r="U468" s="189"/>
      <c r="V468" s="192"/>
      <c r="W468" s="181"/>
      <c r="X468" s="182"/>
      <c r="Y468" s="183"/>
      <c r="Z468" s="184"/>
      <c r="AA468" s="185"/>
      <c r="AB468" s="185"/>
      <c r="AC468" s="185"/>
      <c r="AD468" s="187"/>
      <c r="AE468" s="186"/>
      <c r="AF468" s="193"/>
    </row>
    <row r="469" spans="1:32" ht="30" customHeight="1" x14ac:dyDescent="0.35">
      <c r="A469" s="137">
        <v>459</v>
      </c>
      <c r="B469" s="136"/>
      <c r="C469" s="179"/>
      <c r="D469" s="21"/>
      <c r="E469" s="8"/>
      <c r="F469" s="9"/>
      <c r="G469" s="9"/>
      <c r="H469" s="137"/>
      <c r="I469" s="137"/>
      <c r="J469" s="137"/>
      <c r="K469" s="11"/>
      <c r="L469" s="141"/>
      <c r="M469" s="141"/>
      <c r="N469" s="141"/>
      <c r="O469" s="141"/>
      <c r="P469" s="11"/>
      <c r="Q469" s="11"/>
      <c r="R469" s="180"/>
      <c r="S469" s="158"/>
      <c r="T469" s="137"/>
      <c r="U469" s="189"/>
      <c r="V469" s="192"/>
      <c r="W469" s="181"/>
      <c r="X469" s="182"/>
      <c r="Y469" s="183"/>
      <c r="Z469" s="184"/>
      <c r="AA469" s="185"/>
      <c r="AB469" s="185"/>
      <c r="AC469" s="185"/>
      <c r="AD469" s="187"/>
      <c r="AE469" s="186"/>
      <c r="AF469" s="193"/>
    </row>
    <row r="470" spans="1:32" ht="30" customHeight="1" x14ac:dyDescent="0.35">
      <c r="A470" s="137">
        <v>460</v>
      </c>
      <c r="B470" s="136"/>
      <c r="C470" s="179"/>
      <c r="D470" s="21"/>
      <c r="E470" s="8"/>
      <c r="F470" s="9"/>
      <c r="G470" s="9"/>
      <c r="H470" s="137"/>
      <c r="I470" s="137"/>
      <c r="J470" s="137"/>
      <c r="K470" s="11"/>
      <c r="L470" s="141"/>
      <c r="M470" s="141"/>
      <c r="N470" s="141"/>
      <c r="O470" s="141"/>
      <c r="P470" s="11"/>
      <c r="Q470" s="11"/>
      <c r="R470" s="180"/>
      <c r="S470" s="158"/>
      <c r="T470" s="137"/>
      <c r="U470" s="189"/>
      <c r="V470" s="192"/>
      <c r="W470" s="181"/>
      <c r="X470" s="182"/>
      <c r="Y470" s="183"/>
      <c r="Z470" s="184"/>
      <c r="AA470" s="185"/>
      <c r="AB470" s="185"/>
      <c r="AC470" s="185"/>
      <c r="AD470" s="187"/>
      <c r="AE470" s="186"/>
      <c r="AF470" s="193"/>
    </row>
    <row r="471" spans="1:32" ht="30" customHeight="1" x14ac:dyDescent="0.35">
      <c r="A471" s="137">
        <v>461</v>
      </c>
      <c r="B471" s="136"/>
      <c r="C471" s="179"/>
      <c r="D471" s="21"/>
      <c r="E471" s="8"/>
      <c r="F471" s="9"/>
      <c r="G471" s="9"/>
      <c r="H471" s="137"/>
      <c r="I471" s="137"/>
      <c r="J471" s="137"/>
      <c r="K471" s="11"/>
      <c r="L471" s="141"/>
      <c r="M471" s="141"/>
      <c r="N471" s="141"/>
      <c r="O471" s="141"/>
      <c r="P471" s="11"/>
      <c r="Q471" s="11"/>
      <c r="R471" s="180"/>
      <c r="S471" s="158"/>
      <c r="T471" s="137"/>
      <c r="U471" s="189"/>
      <c r="V471" s="192"/>
      <c r="W471" s="181"/>
      <c r="X471" s="182"/>
      <c r="Y471" s="183"/>
      <c r="Z471" s="184"/>
      <c r="AA471" s="185"/>
      <c r="AB471" s="185"/>
      <c r="AC471" s="185"/>
      <c r="AD471" s="187"/>
      <c r="AE471" s="186"/>
      <c r="AF471" s="193"/>
    </row>
    <row r="472" spans="1:32" ht="30" customHeight="1" x14ac:dyDescent="0.35">
      <c r="A472" s="137">
        <v>462</v>
      </c>
      <c r="B472" s="136"/>
      <c r="C472" s="179"/>
      <c r="D472" s="21"/>
      <c r="E472" s="8"/>
      <c r="F472" s="9"/>
      <c r="G472" s="9"/>
      <c r="H472" s="137"/>
      <c r="I472" s="137"/>
      <c r="J472" s="137"/>
      <c r="K472" s="11"/>
      <c r="L472" s="141"/>
      <c r="M472" s="141"/>
      <c r="N472" s="141"/>
      <c r="O472" s="141"/>
      <c r="P472" s="11"/>
      <c r="Q472" s="11"/>
      <c r="R472" s="180"/>
      <c r="S472" s="158"/>
      <c r="T472" s="137"/>
      <c r="U472" s="189"/>
      <c r="V472" s="192"/>
      <c r="W472" s="181"/>
      <c r="X472" s="182"/>
      <c r="Y472" s="183"/>
      <c r="Z472" s="184"/>
      <c r="AA472" s="185"/>
      <c r="AB472" s="185"/>
      <c r="AC472" s="185"/>
      <c r="AD472" s="187"/>
      <c r="AE472" s="186"/>
      <c r="AF472" s="193"/>
    </row>
    <row r="473" spans="1:32" ht="30" customHeight="1" x14ac:dyDescent="0.35">
      <c r="A473" s="137">
        <v>463</v>
      </c>
      <c r="B473" s="136"/>
      <c r="C473" s="179"/>
      <c r="D473" s="21"/>
      <c r="E473" s="8"/>
      <c r="F473" s="9"/>
      <c r="G473" s="9"/>
      <c r="H473" s="137"/>
      <c r="I473" s="137"/>
      <c r="J473" s="137"/>
      <c r="K473" s="11"/>
      <c r="L473" s="141"/>
      <c r="M473" s="141"/>
      <c r="N473" s="141"/>
      <c r="O473" s="141"/>
      <c r="P473" s="11"/>
      <c r="Q473" s="11"/>
      <c r="R473" s="180"/>
      <c r="S473" s="158"/>
      <c r="T473" s="137"/>
      <c r="U473" s="189"/>
      <c r="V473" s="192"/>
      <c r="W473" s="181"/>
      <c r="X473" s="182"/>
      <c r="Y473" s="183"/>
      <c r="Z473" s="184"/>
      <c r="AA473" s="185"/>
      <c r="AB473" s="185"/>
      <c r="AC473" s="185"/>
      <c r="AD473" s="187"/>
      <c r="AE473" s="186"/>
      <c r="AF473" s="193"/>
    </row>
    <row r="474" spans="1:32" ht="30" customHeight="1" x14ac:dyDescent="0.35">
      <c r="A474" s="137">
        <v>464</v>
      </c>
      <c r="B474" s="136"/>
      <c r="C474" s="179"/>
      <c r="D474" s="21"/>
      <c r="E474" s="8"/>
      <c r="F474" s="9"/>
      <c r="G474" s="9"/>
      <c r="H474" s="137"/>
      <c r="I474" s="137"/>
      <c r="J474" s="137"/>
      <c r="K474" s="11"/>
      <c r="L474" s="141"/>
      <c r="M474" s="141"/>
      <c r="N474" s="141"/>
      <c r="O474" s="141"/>
      <c r="P474" s="11"/>
      <c r="Q474" s="11"/>
      <c r="R474" s="180"/>
      <c r="S474" s="158"/>
      <c r="T474" s="137"/>
      <c r="U474" s="189"/>
      <c r="V474" s="192"/>
      <c r="W474" s="181"/>
      <c r="X474" s="182"/>
      <c r="Y474" s="183"/>
      <c r="Z474" s="184"/>
      <c r="AA474" s="185"/>
      <c r="AB474" s="185"/>
      <c r="AC474" s="185"/>
      <c r="AD474" s="187"/>
      <c r="AE474" s="186"/>
      <c r="AF474" s="193"/>
    </row>
    <row r="475" spans="1:32" ht="30" customHeight="1" x14ac:dyDescent="0.35">
      <c r="A475" s="137">
        <v>465</v>
      </c>
      <c r="B475" s="136"/>
      <c r="C475" s="179"/>
      <c r="D475" s="21"/>
      <c r="E475" s="8"/>
      <c r="F475" s="9"/>
      <c r="G475" s="9"/>
      <c r="H475" s="137"/>
      <c r="I475" s="137"/>
      <c r="J475" s="137"/>
      <c r="K475" s="11"/>
      <c r="L475" s="141"/>
      <c r="M475" s="141"/>
      <c r="N475" s="141"/>
      <c r="O475" s="141"/>
      <c r="P475" s="11"/>
      <c r="Q475" s="11"/>
      <c r="R475" s="180"/>
      <c r="S475" s="158"/>
      <c r="T475" s="137"/>
      <c r="U475" s="189"/>
      <c r="V475" s="192"/>
      <c r="W475" s="181"/>
      <c r="X475" s="182"/>
      <c r="Y475" s="183"/>
      <c r="Z475" s="184"/>
      <c r="AA475" s="185"/>
      <c r="AB475" s="185"/>
      <c r="AC475" s="185"/>
      <c r="AD475" s="187"/>
      <c r="AE475" s="186"/>
      <c r="AF475" s="193"/>
    </row>
    <row r="476" spans="1:32" ht="30" customHeight="1" x14ac:dyDescent="0.35">
      <c r="A476" s="137">
        <v>466</v>
      </c>
      <c r="B476" s="136"/>
      <c r="C476" s="179"/>
      <c r="D476" s="21"/>
      <c r="E476" s="8"/>
      <c r="F476" s="9"/>
      <c r="G476" s="9"/>
      <c r="H476" s="137"/>
      <c r="I476" s="137"/>
      <c r="J476" s="137"/>
      <c r="K476" s="11"/>
      <c r="L476" s="141"/>
      <c r="M476" s="141"/>
      <c r="N476" s="141"/>
      <c r="O476" s="141"/>
      <c r="P476" s="11"/>
      <c r="Q476" s="11"/>
      <c r="R476" s="180"/>
      <c r="S476" s="158"/>
      <c r="T476" s="137"/>
      <c r="U476" s="189"/>
      <c r="V476" s="192"/>
      <c r="W476" s="181"/>
      <c r="X476" s="182"/>
      <c r="Y476" s="183"/>
      <c r="Z476" s="184"/>
      <c r="AA476" s="185"/>
      <c r="AB476" s="185"/>
      <c r="AC476" s="185"/>
      <c r="AD476" s="187"/>
      <c r="AE476" s="186"/>
      <c r="AF476" s="193"/>
    </row>
    <row r="477" spans="1:32" ht="30" customHeight="1" x14ac:dyDescent="0.35">
      <c r="A477" s="137">
        <v>467</v>
      </c>
      <c r="B477" s="136"/>
      <c r="C477" s="179"/>
      <c r="D477" s="21"/>
      <c r="E477" s="8"/>
      <c r="F477" s="9"/>
      <c r="G477" s="9"/>
      <c r="H477" s="137"/>
      <c r="I477" s="137"/>
      <c r="J477" s="137"/>
      <c r="K477" s="11"/>
      <c r="L477" s="141"/>
      <c r="M477" s="141"/>
      <c r="N477" s="141"/>
      <c r="O477" s="141"/>
      <c r="P477" s="11"/>
      <c r="Q477" s="11"/>
      <c r="R477" s="180"/>
      <c r="S477" s="158"/>
      <c r="T477" s="137"/>
      <c r="U477" s="189"/>
      <c r="V477" s="192"/>
      <c r="W477" s="181"/>
      <c r="X477" s="182"/>
      <c r="Y477" s="183"/>
      <c r="Z477" s="184"/>
      <c r="AA477" s="185"/>
      <c r="AB477" s="185"/>
      <c r="AC477" s="185"/>
      <c r="AD477" s="187"/>
      <c r="AE477" s="186"/>
      <c r="AF477" s="193"/>
    </row>
    <row r="478" spans="1:32" ht="30" customHeight="1" x14ac:dyDescent="0.35">
      <c r="A478" s="137">
        <v>468</v>
      </c>
      <c r="B478" s="136"/>
      <c r="C478" s="179"/>
      <c r="D478" s="21"/>
      <c r="E478" s="8"/>
      <c r="F478" s="9"/>
      <c r="G478" s="9"/>
      <c r="H478" s="137"/>
      <c r="I478" s="137"/>
      <c r="J478" s="137"/>
      <c r="K478" s="11"/>
      <c r="L478" s="141"/>
      <c r="M478" s="141"/>
      <c r="N478" s="141"/>
      <c r="O478" s="141"/>
      <c r="P478" s="11"/>
      <c r="Q478" s="11"/>
      <c r="R478" s="180"/>
      <c r="S478" s="158"/>
      <c r="T478" s="137"/>
      <c r="U478" s="189"/>
      <c r="V478" s="192"/>
      <c r="W478" s="181"/>
      <c r="X478" s="182"/>
      <c r="Y478" s="183"/>
      <c r="Z478" s="184"/>
      <c r="AA478" s="185"/>
      <c r="AB478" s="185"/>
      <c r="AC478" s="185"/>
      <c r="AD478" s="187"/>
      <c r="AE478" s="186"/>
      <c r="AF478" s="193"/>
    </row>
    <row r="479" spans="1:32" s="3" customFormat="1" ht="30" customHeight="1" x14ac:dyDescent="0.35">
      <c r="A479" s="137">
        <v>469</v>
      </c>
      <c r="B479" s="145"/>
      <c r="C479" s="179"/>
      <c r="D479" s="21"/>
      <c r="E479" s="8"/>
      <c r="F479" s="179"/>
      <c r="G479" s="179"/>
      <c r="H479" s="8"/>
      <c r="I479" s="137"/>
      <c r="J479" s="14"/>
      <c r="K479" s="11"/>
      <c r="L479" s="141"/>
      <c r="M479" s="141"/>
      <c r="N479" s="141"/>
      <c r="O479" s="141"/>
      <c r="P479" s="11"/>
      <c r="Q479" s="11"/>
      <c r="R479" s="180"/>
      <c r="S479" s="158"/>
      <c r="T479" s="137"/>
      <c r="U479" s="189"/>
      <c r="V479" s="192"/>
      <c r="W479" s="181"/>
      <c r="X479" s="182"/>
      <c r="Y479" s="183"/>
      <c r="Z479" s="184"/>
      <c r="AA479" s="185"/>
      <c r="AB479" s="185"/>
      <c r="AC479" s="185"/>
      <c r="AD479" s="187"/>
      <c r="AE479" s="186"/>
      <c r="AF479" s="193"/>
    </row>
    <row r="480" spans="1:32" s="3" customFormat="1" ht="30" customHeight="1" x14ac:dyDescent="0.35">
      <c r="A480" s="137">
        <v>470</v>
      </c>
      <c r="B480" s="145"/>
      <c r="C480" s="179"/>
      <c r="D480" s="21"/>
      <c r="E480" s="8"/>
      <c r="F480" s="179"/>
      <c r="G480" s="179"/>
      <c r="H480" s="8"/>
      <c r="I480" s="137"/>
      <c r="J480" s="14"/>
      <c r="K480" s="11"/>
      <c r="L480" s="141"/>
      <c r="M480" s="141"/>
      <c r="N480" s="141"/>
      <c r="O480" s="141"/>
      <c r="P480" s="11"/>
      <c r="Q480" s="11"/>
      <c r="R480" s="180"/>
      <c r="S480" s="158"/>
      <c r="T480" s="137"/>
      <c r="U480" s="189"/>
      <c r="V480" s="192"/>
      <c r="W480" s="181"/>
      <c r="X480" s="182"/>
      <c r="Y480" s="183"/>
      <c r="Z480" s="184"/>
      <c r="AA480" s="185"/>
      <c r="AB480" s="185"/>
      <c r="AC480" s="185"/>
      <c r="AD480" s="187"/>
      <c r="AE480" s="186"/>
      <c r="AF480" s="193"/>
    </row>
    <row r="481" spans="1:32" ht="30" customHeight="1" x14ac:dyDescent="0.35">
      <c r="A481" s="137">
        <v>471</v>
      </c>
      <c r="B481" s="136"/>
      <c r="C481" s="179"/>
      <c r="D481" s="21"/>
      <c r="E481" s="8"/>
      <c r="F481" s="179"/>
      <c r="G481" s="179"/>
      <c r="H481" s="8"/>
      <c r="I481" s="137"/>
      <c r="J481" s="14"/>
      <c r="K481" s="11"/>
      <c r="L481" s="141"/>
      <c r="M481" s="141"/>
      <c r="N481" s="141"/>
      <c r="O481" s="141"/>
      <c r="P481" s="11"/>
      <c r="Q481" s="11"/>
      <c r="R481" s="180"/>
      <c r="S481" s="158"/>
      <c r="T481" s="137"/>
      <c r="U481" s="189"/>
      <c r="V481" s="192"/>
      <c r="W481" s="181"/>
      <c r="X481" s="182"/>
      <c r="Y481" s="183"/>
      <c r="Z481" s="184"/>
      <c r="AA481" s="185"/>
      <c r="AB481" s="185"/>
      <c r="AC481" s="185"/>
      <c r="AD481" s="187"/>
      <c r="AE481" s="186"/>
      <c r="AF481" s="193"/>
    </row>
    <row r="482" spans="1:32" ht="30" customHeight="1" x14ac:dyDescent="0.35">
      <c r="A482" s="137">
        <v>472</v>
      </c>
      <c r="B482" s="136"/>
      <c r="C482" s="179"/>
      <c r="D482" s="21"/>
      <c r="E482" s="8"/>
      <c r="F482" s="125"/>
      <c r="G482" s="125"/>
      <c r="H482" s="137"/>
      <c r="I482" s="137"/>
      <c r="J482" s="137"/>
      <c r="K482" s="11"/>
      <c r="L482" s="141"/>
      <c r="M482" s="141"/>
      <c r="N482" s="141"/>
      <c r="O482" s="141"/>
      <c r="P482" s="11"/>
      <c r="Q482" s="11"/>
      <c r="R482" s="180"/>
      <c r="S482" s="158"/>
      <c r="T482" s="137"/>
      <c r="U482" s="189"/>
      <c r="V482" s="192"/>
      <c r="W482" s="181"/>
      <c r="X482" s="182"/>
      <c r="Y482" s="183"/>
      <c r="Z482" s="184"/>
      <c r="AA482" s="185"/>
      <c r="AB482" s="185"/>
      <c r="AC482" s="185"/>
      <c r="AD482" s="187"/>
      <c r="AE482" s="186"/>
      <c r="AF482" s="193"/>
    </row>
    <row r="483" spans="1:32" ht="30" customHeight="1" x14ac:dyDescent="0.35">
      <c r="A483" s="137">
        <v>473</v>
      </c>
      <c r="B483" s="136"/>
      <c r="C483" s="179"/>
      <c r="D483" s="21"/>
      <c r="E483" s="8"/>
      <c r="F483" s="125"/>
      <c r="G483" s="125"/>
      <c r="H483" s="137"/>
      <c r="I483" s="137"/>
      <c r="J483" s="137"/>
      <c r="K483" s="11"/>
      <c r="L483" s="141"/>
      <c r="M483" s="141"/>
      <c r="N483" s="141"/>
      <c r="O483" s="141"/>
      <c r="P483" s="11"/>
      <c r="Q483" s="11"/>
      <c r="R483" s="180"/>
      <c r="S483" s="158"/>
      <c r="T483" s="137"/>
      <c r="U483" s="189"/>
      <c r="V483" s="192"/>
      <c r="W483" s="181"/>
      <c r="X483" s="182"/>
      <c r="Y483" s="183"/>
      <c r="Z483" s="184"/>
      <c r="AA483" s="185"/>
      <c r="AB483" s="185"/>
      <c r="AC483" s="185"/>
      <c r="AD483" s="187"/>
      <c r="AE483" s="186"/>
      <c r="AF483" s="193"/>
    </row>
    <row r="484" spans="1:32" ht="30" customHeight="1" x14ac:dyDescent="0.35">
      <c r="A484" s="137">
        <v>474</v>
      </c>
      <c r="B484" s="136"/>
      <c r="C484" s="179"/>
      <c r="D484" s="21"/>
      <c r="E484" s="8"/>
      <c r="F484" s="125"/>
      <c r="G484" s="125"/>
      <c r="H484" s="137"/>
      <c r="I484" s="137"/>
      <c r="J484" s="137"/>
      <c r="K484" s="11"/>
      <c r="L484" s="141"/>
      <c r="M484" s="141"/>
      <c r="N484" s="141"/>
      <c r="O484" s="141"/>
      <c r="P484" s="11"/>
      <c r="Q484" s="11"/>
      <c r="R484" s="180"/>
      <c r="S484" s="158"/>
      <c r="T484" s="137"/>
      <c r="U484" s="189"/>
      <c r="V484" s="192"/>
      <c r="W484" s="181"/>
      <c r="X484" s="182"/>
      <c r="Y484" s="183"/>
      <c r="Z484" s="184"/>
      <c r="AA484" s="185"/>
      <c r="AB484" s="185"/>
      <c r="AC484" s="185"/>
      <c r="AD484" s="187"/>
      <c r="AE484" s="186"/>
      <c r="AF484" s="193"/>
    </row>
    <row r="485" spans="1:32" ht="30" customHeight="1" x14ac:dyDescent="0.35">
      <c r="A485" s="137">
        <v>475</v>
      </c>
      <c r="B485" s="136"/>
      <c r="C485" s="179"/>
      <c r="D485" s="21"/>
      <c r="E485" s="8"/>
      <c r="F485" s="125"/>
      <c r="G485" s="125"/>
      <c r="H485" s="137"/>
      <c r="I485" s="137"/>
      <c r="J485" s="137"/>
      <c r="K485" s="11"/>
      <c r="L485" s="141"/>
      <c r="M485" s="141"/>
      <c r="N485" s="141"/>
      <c r="O485" s="141"/>
      <c r="P485" s="11"/>
      <c r="Q485" s="11"/>
      <c r="R485" s="180"/>
      <c r="S485" s="158"/>
      <c r="T485" s="137"/>
      <c r="U485" s="189"/>
      <c r="V485" s="192"/>
      <c r="W485" s="181"/>
      <c r="X485" s="182"/>
      <c r="Y485" s="183"/>
      <c r="Z485" s="184"/>
      <c r="AA485" s="185"/>
      <c r="AB485" s="185"/>
      <c r="AC485" s="185"/>
      <c r="AD485" s="187"/>
      <c r="AE485" s="186"/>
      <c r="AF485" s="193"/>
    </row>
    <row r="486" spans="1:32" ht="30" customHeight="1" x14ac:dyDescent="0.35">
      <c r="A486" s="137">
        <v>476</v>
      </c>
      <c r="B486" s="136"/>
      <c r="C486" s="179"/>
      <c r="D486" s="21"/>
      <c r="E486" s="8"/>
      <c r="F486" s="125"/>
      <c r="G486" s="125"/>
      <c r="H486" s="137"/>
      <c r="I486" s="137"/>
      <c r="J486" s="137"/>
      <c r="K486" s="11"/>
      <c r="L486" s="141"/>
      <c r="M486" s="141"/>
      <c r="N486" s="141"/>
      <c r="O486" s="141"/>
      <c r="P486" s="62"/>
      <c r="Q486" s="9"/>
      <c r="R486" s="180"/>
      <c r="S486" s="158"/>
      <c r="T486" s="137"/>
      <c r="U486" s="189"/>
      <c r="V486" s="192"/>
      <c r="W486" s="181"/>
      <c r="X486" s="182"/>
      <c r="Y486" s="183"/>
      <c r="Z486" s="184"/>
      <c r="AA486" s="185"/>
      <c r="AB486" s="185"/>
      <c r="AC486" s="185"/>
      <c r="AD486" s="187"/>
      <c r="AE486" s="186"/>
      <c r="AF486" s="193"/>
    </row>
    <row r="487" spans="1:32" ht="30" customHeight="1" x14ac:dyDescent="0.35">
      <c r="A487" s="137">
        <v>477</v>
      </c>
      <c r="B487" s="136"/>
      <c r="C487" s="179"/>
      <c r="D487" s="21"/>
      <c r="E487" s="8"/>
      <c r="F487" s="125"/>
      <c r="G487" s="125"/>
      <c r="H487" s="137"/>
      <c r="I487" s="137"/>
      <c r="J487" s="137"/>
      <c r="K487" s="11"/>
      <c r="L487" s="141"/>
      <c r="M487" s="141"/>
      <c r="N487" s="141"/>
      <c r="O487" s="141"/>
      <c r="P487" s="62"/>
      <c r="Q487" s="9"/>
      <c r="R487" s="180"/>
      <c r="S487" s="158"/>
      <c r="T487" s="137"/>
      <c r="U487" s="189"/>
      <c r="V487" s="192"/>
      <c r="W487" s="181"/>
      <c r="X487" s="182"/>
      <c r="Y487" s="183"/>
      <c r="Z487" s="184"/>
      <c r="AA487" s="185"/>
      <c r="AB487" s="185"/>
      <c r="AC487" s="185"/>
      <c r="AD487" s="187"/>
      <c r="AE487" s="186"/>
      <c r="AF487" s="193"/>
    </row>
    <row r="488" spans="1:32" ht="30" customHeight="1" x14ac:dyDescent="0.35">
      <c r="A488" s="137">
        <v>478</v>
      </c>
      <c r="B488" s="136"/>
      <c r="C488" s="179"/>
      <c r="D488" s="21"/>
      <c r="E488" s="8"/>
      <c r="F488" s="125"/>
      <c r="G488" s="125"/>
      <c r="H488" s="137"/>
      <c r="I488" s="137"/>
      <c r="J488" s="137"/>
      <c r="K488" s="11"/>
      <c r="L488" s="141"/>
      <c r="M488" s="141"/>
      <c r="N488" s="141"/>
      <c r="O488" s="141"/>
      <c r="P488" s="62"/>
      <c r="Q488" s="9"/>
      <c r="R488" s="180"/>
      <c r="S488" s="158"/>
      <c r="T488" s="137"/>
      <c r="U488" s="189"/>
      <c r="V488" s="192"/>
      <c r="W488" s="181"/>
      <c r="X488" s="182"/>
      <c r="Y488" s="183"/>
      <c r="Z488" s="184"/>
      <c r="AA488" s="185"/>
      <c r="AB488" s="185"/>
      <c r="AC488" s="185"/>
      <c r="AD488" s="187"/>
      <c r="AE488" s="186"/>
      <c r="AF488" s="193"/>
    </row>
    <row r="489" spans="1:32" ht="30" customHeight="1" x14ac:dyDescent="0.35">
      <c r="A489" s="137">
        <v>479</v>
      </c>
      <c r="B489" s="136"/>
      <c r="C489" s="179"/>
      <c r="D489" s="21"/>
      <c r="E489" s="8"/>
      <c r="F489" s="125"/>
      <c r="G489" s="125"/>
      <c r="H489" s="137"/>
      <c r="I489" s="137"/>
      <c r="J489" s="137"/>
      <c r="K489" s="11"/>
      <c r="L489" s="141"/>
      <c r="M489" s="141"/>
      <c r="N489" s="141"/>
      <c r="O489" s="141"/>
      <c r="P489" s="62"/>
      <c r="Q489" s="9"/>
      <c r="R489" s="180"/>
      <c r="S489" s="158"/>
      <c r="T489" s="137"/>
      <c r="U489" s="189"/>
      <c r="V489" s="192"/>
      <c r="W489" s="181"/>
      <c r="X489" s="182"/>
      <c r="Y489" s="183"/>
      <c r="Z489" s="184"/>
      <c r="AA489" s="185"/>
      <c r="AB489" s="185"/>
      <c r="AC489" s="185"/>
      <c r="AD489" s="187"/>
      <c r="AE489" s="186"/>
      <c r="AF489" s="193"/>
    </row>
    <row r="490" spans="1:32" ht="30" customHeight="1" x14ac:dyDescent="0.35">
      <c r="A490" s="137">
        <v>480</v>
      </c>
      <c r="B490" s="136"/>
      <c r="C490" s="179"/>
      <c r="D490" s="21"/>
      <c r="E490" s="8"/>
      <c r="F490" s="125"/>
      <c r="G490" s="125"/>
      <c r="H490" s="137"/>
      <c r="I490" s="137"/>
      <c r="J490" s="137"/>
      <c r="K490" s="11"/>
      <c r="L490" s="141"/>
      <c r="M490" s="141"/>
      <c r="N490" s="141"/>
      <c r="O490" s="141"/>
      <c r="P490" s="62"/>
      <c r="Q490" s="9"/>
      <c r="R490" s="180"/>
      <c r="S490" s="158"/>
      <c r="T490" s="137"/>
      <c r="U490" s="189"/>
      <c r="V490" s="192"/>
      <c r="W490" s="181"/>
      <c r="X490" s="182"/>
      <c r="Y490" s="183"/>
      <c r="Z490" s="184"/>
      <c r="AA490" s="185"/>
      <c r="AB490" s="185"/>
      <c r="AC490" s="185"/>
      <c r="AD490" s="187"/>
      <c r="AE490" s="186"/>
      <c r="AF490" s="193"/>
    </row>
    <row r="491" spans="1:32" ht="30" customHeight="1" x14ac:dyDescent="0.35">
      <c r="A491" s="137">
        <v>481</v>
      </c>
      <c r="B491" s="136"/>
      <c r="C491" s="179"/>
      <c r="D491" s="21"/>
      <c r="E491" s="8"/>
      <c r="F491" s="125"/>
      <c r="G491" s="125"/>
      <c r="H491" s="137"/>
      <c r="I491" s="137"/>
      <c r="J491" s="137"/>
      <c r="K491" s="11"/>
      <c r="L491" s="141"/>
      <c r="M491" s="141"/>
      <c r="N491" s="141"/>
      <c r="O491" s="141"/>
      <c r="P491" s="62"/>
      <c r="Q491" s="9"/>
      <c r="R491" s="180"/>
      <c r="S491" s="158"/>
      <c r="T491" s="137"/>
      <c r="U491" s="189"/>
      <c r="V491" s="192"/>
      <c r="W491" s="181"/>
      <c r="X491" s="182"/>
      <c r="Y491" s="183"/>
      <c r="Z491" s="184"/>
      <c r="AA491" s="185"/>
      <c r="AB491" s="185"/>
      <c r="AC491" s="185"/>
      <c r="AD491" s="187"/>
      <c r="AE491" s="186"/>
      <c r="AF491" s="193"/>
    </row>
    <row r="492" spans="1:32" ht="30" customHeight="1" x14ac:dyDescent="0.35">
      <c r="A492" s="137">
        <v>482</v>
      </c>
      <c r="B492" s="136"/>
      <c r="C492" s="179"/>
      <c r="D492" s="21"/>
      <c r="E492" s="8"/>
      <c r="F492" s="125"/>
      <c r="G492" s="125"/>
      <c r="H492" s="137"/>
      <c r="I492" s="137"/>
      <c r="J492" s="137"/>
      <c r="K492" s="11"/>
      <c r="L492" s="141"/>
      <c r="M492" s="141"/>
      <c r="N492" s="141"/>
      <c r="O492" s="141"/>
      <c r="P492" s="62"/>
      <c r="Q492" s="9"/>
      <c r="R492" s="180"/>
      <c r="S492" s="158"/>
      <c r="T492" s="137"/>
      <c r="U492" s="189"/>
      <c r="V492" s="192"/>
      <c r="W492" s="181"/>
      <c r="X492" s="182"/>
      <c r="Y492" s="183"/>
      <c r="Z492" s="184"/>
      <c r="AA492" s="185"/>
      <c r="AB492" s="185"/>
      <c r="AC492" s="185"/>
      <c r="AD492" s="187"/>
      <c r="AE492" s="186"/>
      <c r="AF492" s="193"/>
    </row>
    <row r="493" spans="1:32" ht="30" customHeight="1" x14ac:dyDescent="0.35">
      <c r="A493" s="137">
        <v>483</v>
      </c>
      <c r="B493" s="136"/>
      <c r="C493" s="179"/>
      <c r="D493" s="21"/>
      <c r="E493" s="8"/>
      <c r="F493" s="125"/>
      <c r="G493" s="125"/>
      <c r="H493" s="137"/>
      <c r="I493" s="137"/>
      <c r="J493" s="137"/>
      <c r="K493" s="11"/>
      <c r="L493" s="141"/>
      <c r="M493" s="141"/>
      <c r="N493" s="141"/>
      <c r="O493" s="141"/>
      <c r="P493" s="62"/>
      <c r="Q493" s="9"/>
      <c r="R493" s="180"/>
      <c r="S493" s="158"/>
      <c r="T493" s="137"/>
      <c r="U493" s="189"/>
      <c r="V493" s="192"/>
      <c r="W493" s="181"/>
      <c r="X493" s="182"/>
      <c r="Y493" s="183"/>
      <c r="Z493" s="184"/>
      <c r="AA493" s="185"/>
      <c r="AB493" s="185"/>
      <c r="AC493" s="185"/>
      <c r="AD493" s="187"/>
      <c r="AE493" s="186"/>
      <c r="AF493" s="193"/>
    </row>
    <row r="494" spans="1:32" ht="30" customHeight="1" x14ac:dyDescent="0.35">
      <c r="A494" s="137">
        <v>484</v>
      </c>
      <c r="B494" s="136"/>
      <c r="C494" s="179"/>
      <c r="D494" s="21"/>
      <c r="E494" s="8"/>
      <c r="F494" s="125"/>
      <c r="G494" s="125"/>
      <c r="H494" s="137"/>
      <c r="I494" s="137"/>
      <c r="J494" s="137"/>
      <c r="K494" s="11"/>
      <c r="L494" s="141"/>
      <c r="M494" s="141"/>
      <c r="N494" s="141"/>
      <c r="O494" s="141"/>
      <c r="P494" s="62"/>
      <c r="Q494" s="9"/>
      <c r="R494" s="180"/>
      <c r="S494" s="158"/>
      <c r="T494" s="137"/>
      <c r="U494" s="189"/>
      <c r="V494" s="192"/>
      <c r="W494" s="181"/>
      <c r="X494" s="182"/>
      <c r="Y494" s="183"/>
      <c r="Z494" s="184"/>
      <c r="AA494" s="185"/>
      <c r="AB494" s="185"/>
      <c r="AC494" s="185"/>
      <c r="AD494" s="187"/>
      <c r="AE494" s="186"/>
      <c r="AF494" s="193"/>
    </row>
    <row r="495" spans="1:32" ht="30" customHeight="1" x14ac:dyDescent="0.35">
      <c r="A495" s="137">
        <v>485</v>
      </c>
      <c r="B495" s="136"/>
      <c r="C495" s="179"/>
      <c r="D495" s="21"/>
      <c r="E495" s="8"/>
      <c r="F495" s="125"/>
      <c r="G495" s="125"/>
      <c r="H495" s="137"/>
      <c r="I495" s="137"/>
      <c r="J495" s="137"/>
      <c r="K495" s="11"/>
      <c r="L495" s="141"/>
      <c r="M495" s="141"/>
      <c r="N495" s="141"/>
      <c r="O495" s="141"/>
      <c r="P495" s="62"/>
      <c r="Q495" s="9"/>
      <c r="R495" s="180"/>
      <c r="S495" s="158"/>
      <c r="T495" s="137"/>
      <c r="U495" s="189"/>
      <c r="V495" s="192"/>
      <c r="W495" s="181"/>
      <c r="X495" s="182"/>
      <c r="Y495" s="183"/>
      <c r="Z495" s="184"/>
      <c r="AA495" s="185"/>
      <c r="AB495" s="185"/>
      <c r="AC495" s="185"/>
      <c r="AD495" s="187"/>
      <c r="AE495" s="186"/>
      <c r="AF495" s="193"/>
    </row>
    <row r="496" spans="1:32" ht="30" customHeight="1" x14ac:dyDescent="0.35">
      <c r="A496" s="137">
        <v>486</v>
      </c>
      <c r="B496" s="136"/>
      <c r="C496" s="179"/>
      <c r="D496" s="21"/>
      <c r="E496" s="8"/>
      <c r="F496" s="125"/>
      <c r="G496" s="125"/>
      <c r="H496" s="137"/>
      <c r="I496" s="137"/>
      <c r="J496" s="137"/>
      <c r="K496" s="11"/>
      <c r="L496" s="141"/>
      <c r="M496" s="141"/>
      <c r="N496" s="141"/>
      <c r="O496" s="141"/>
      <c r="P496" s="62"/>
      <c r="Q496" s="9"/>
      <c r="R496" s="180"/>
      <c r="S496" s="158"/>
      <c r="T496" s="137"/>
      <c r="U496" s="189"/>
      <c r="V496" s="192"/>
      <c r="W496" s="181"/>
      <c r="X496" s="182"/>
      <c r="Y496" s="183"/>
      <c r="Z496" s="184"/>
      <c r="AA496" s="185"/>
      <c r="AB496" s="185"/>
      <c r="AC496" s="185"/>
      <c r="AD496" s="187"/>
      <c r="AE496" s="186"/>
      <c r="AF496" s="193"/>
    </row>
    <row r="497" spans="1:32" ht="30" customHeight="1" x14ac:dyDescent="0.35">
      <c r="A497" s="137">
        <v>487</v>
      </c>
      <c r="B497" s="136"/>
      <c r="C497" s="179"/>
      <c r="D497" s="21"/>
      <c r="E497" s="8"/>
      <c r="F497" s="125"/>
      <c r="G497" s="125"/>
      <c r="H497" s="137"/>
      <c r="I497" s="137"/>
      <c r="J497" s="137"/>
      <c r="K497" s="11"/>
      <c r="L497" s="141"/>
      <c r="M497" s="141"/>
      <c r="N497" s="141"/>
      <c r="O497" s="141"/>
      <c r="P497" s="62"/>
      <c r="Q497" s="9"/>
      <c r="R497" s="180"/>
      <c r="S497" s="158"/>
      <c r="T497" s="137"/>
      <c r="U497" s="189"/>
      <c r="V497" s="192"/>
      <c r="W497" s="181"/>
      <c r="X497" s="182"/>
      <c r="Y497" s="183"/>
      <c r="Z497" s="184"/>
      <c r="AA497" s="185"/>
      <c r="AB497" s="185"/>
      <c r="AC497" s="185"/>
      <c r="AD497" s="187"/>
      <c r="AE497" s="186"/>
      <c r="AF497" s="193"/>
    </row>
    <row r="498" spans="1:32" ht="30" customHeight="1" x14ac:dyDescent="0.35">
      <c r="A498" s="137">
        <v>488</v>
      </c>
      <c r="B498" s="136"/>
      <c r="C498" s="179"/>
      <c r="D498" s="21"/>
      <c r="E498" s="8"/>
      <c r="F498" s="125"/>
      <c r="G498" s="125"/>
      <c r="H498" s="137"/>
      <c r="I498" s="137"/>
      <c r="J498" s="137"/>
      <c r="K498" s="11"/>
      <c r="L498" s="141"/>
      <c r="M498" s="141"/>
      <c r="N498" s="141"/>
      <c r="O498" s="141"/>
      <c r="P498" s="62"/>
      <c r="Q498" s="9"/>
      <c r="R498" s="180"/>
      <c r="S498" s="158"/>
      <c r="T498" s="137"/>
      <c r="U498" s="189"/>
      <c r="V498" s="192"/>
      <c r="W498" s="181"/>
      <c r="X498" s="182"/>
      <c r="Y498" s="183"/>
      <c r="Z498" s="184"/>
      <c r="AA498" s="185"/>
      <c r="AB498" s="185"/>
      <c r="AC498" s="185"/>
      <c r="AD498" s="187"/>
      <c r="AE498" s="186"/>
      <c r="AF498" s="193"/>
    </row>
    <row r="499" spans="1:32" ht="30" customHeight="1" x14ac:dyDescent="0.25">
      <c r="A499" s="176"/>
      <c r="B499" s="156"/>
      <c r="C499" s="37"/>
      <c r="D499" s="177"/>
      <c r="E499" s="45"/>
      <c r="F499" s="178"/>
      <c r="G499" s="178"/>
      <c r="H499" s="176"/>
      <c r="I499" s="176"/>
      <c r="J499" s="176"/>
      <c r="K499" s="30"/>
      <c r="L499" s="97"/>
      <c r="M499" s="97"/>
      <c r="N499" s="97"/>
      <c r="O499" s="97"/>
      <c r="P499" s="61"/>
      <c r="Q499" s="37"/>
      <c r="R499" s="151"/>
      <c r="S499" s="151"/>
      <c r="T499" s="151"/>
      <c r="U499" s="189"/>
      <c r="V499" s="150"/>
      <c r="W499" s="143"/>
      <c r="Y499" s="157">
        <f>SUM(Y11:Y498)</f>
        <v>0</v>
      </c>
      <c r="Z499" s="157">
        <f t="shared" ref="Z499:AD499" si="0">SUM(Z11:Z498)</f>
        <v>0</v>
      </c>
      <c r="AA499" s="157">
        <f t="shared" si="0"/>
        <v>0</v>
      </c>
      <c r="AB499" s="157">
        <f t="shared" si="0"/>
        <v>0</v>
      </c>
      <c r="AC499" s="157">
        <f t="shared" si="0"/>
        <v>0</v>
      </c>
      <c r="AD499" s="157">
        <f t="shared" si="0"/>
        <v>0</v>
      </c>
      <c r="AE499" s="157">
        <f>SUM(AE11:AE498)</f>
        <v>0</v>
      </c>
    </row>
    <row r="500" spans="1:32" ht="30" customHeight="1" x14ac:dyDescent="0.25">
      <c r="A500" s="137"/>
      <c r="B500" s="136"/>
      <c r="C500" s="9"/>
      <c r="D500" s="140"/>
      <c r="E500" s="45"/>
      <c r="F500" s="125"/>
      <c r="G500" s="153"/>
      <c r="H500" s="137"/>
      <c r="I500" s="137"/>
      <c r="J500" s="137"/>
      <c r="K500" s="11"/>
      <c r="L500" s="141"/>
      <c r="M500" s="141"/>
      <c r="N500" s="141"/>
      <c r="O500" s="141"/>
      <c r="P500" s="62"/>
      <c r="Q500" s="9"/>
      <c r="R500" s="151"/>
      <c r="S500" s="151"/>
      <c r="T500" s="151"/>
      <c r="U500" s="189"/>
      <c r="V500" s="150"/>
      <c r="W500" s="143"/>
      <c r="AE500" s="157"/>
    </row>
    <row r="501" spans="1:32" ht="30" customHeight="1" x14ac:dyDescent="0.25">
      <c r="A501" s="137"/>
      <c r="B501" s="136"/>
      <c r="C501" s="9"/>
      <c r="D501" s="140"/>
      <c r="E501" s="45"/>
      <c r="F501" s="125"/>
      <c r="G501" s="125"/>
      <c r="H501" s="137"/>
      <c r="I501" s="137"/>
      <c r="J501" s="137"/>
      <c r="K501" s="11"/>
      <c r="L501" s="141"/>
      <c r="M501" s="141"/>
      <c r="N501" s="141"/>
      <c r="O501" s="141"/>
      <c r="P501" s="62"/>
      <c r="Q501" s="9"/>
      <c r="R501" s="151"/>
      <c r="S501" s="151"/>
      <c r="T501" s="151"/>
      <c r="U501" s="151"/>
      <c r="V501" s="150"/>
      <c r="W501" s="143"/>
    </row>
    <row r="502" spans="1:32" ht="30" customHeight="1" x14ac:dyDescent="0.25">
      <c r="A502" s="137"/>
      <c r="B502" s="136"/>
      <c r="C502" s="9"/>
      <c r="D502" s="140"/>
      <c r="E502" s="45"/>
      <c r="F502" s="125"/>
      <c r="G502" s="125"/>
      <c r="H502" s="137"/>
      <c r="I502" s="137"/>
      <c r="J502" s="137"/>
      <c r="K502" s="11"/>
      <c r="L502" s="141"/>
      <c r="M502" s="141"/>
      <c r="N502" s="141"/>
      <c r="O502" s="141"/>
      <c r="P502" s="62"/>
      <c r="Q502" s="9"/>
      <c r="R502" s="151"/>
      <c r="S502" s="151"/>
      <c r="T502" s="151"/>
      <c r="U502" s="151"/>
      <c r="V502" s="150"/>
      <c r="W502" s="143"/>
    </row>
    <row r="503" spans="1:32" ht="30" customHeight="1" x14ac:dyDescent="0.25">
      <c r="A503" s="137"/>
      <c r="B503" s="136"/>
      <c r="C503" s="9"/>
      <c r="D503" s="140"/>
      <c r="E503" s="45"/>
      <c r="F503" s="125"/>
      <c r="G503" s="125"/>
      <c r="H503" s="137"/>
      <c r="I503" s="137"/>
      <c r="J503" s="137"/>
      <c r="K503" s="11"/>
      <c r="L503" s="141"/>
      <c r="M503" s="141"/>
      <c r="N503" s="141"/>
      <c r="O503" s="141"/>
      <c r="P503" s="62"/>
      <c r="Q503" s="9"/>
      <c r="R503" s="151"/>
      <c r="S503" s="151"/>
      <c r="T503" s="151"/>
      <c r="U503" s="151"/>
      <c r="V503" s="150"/>
      <c r="W503" s="143"/>
    </row>
    <row r="504" spans="1:32" ht="30" customHeight="1" x14ac:dyDescent="0.25">
      <c r="A504" s="137"/>
      <c r="B504" s="136"/>
      <c r="C504" s="9"/>
      <c r="D504" s="140"/>
      <c r="E504" s="45"/>
      <c r="F504" s="125"/>
      <c r="G504" s="125"/>
      <c r="H504" s="137"/>
      <c r="I504" s="137"/>
      <c r="J504" s="137"/>
      <c r="K504" s="11"/>
      <c r="L504" s="141"/>
      <c r="M504" s="141"/>
      <c r="N504" s="141"/>
      <c r="O504" s="141"/>
      <c r="P504" s="62"/>
      <c r="Q504" s="9"/>
      <c r="R504" s="151"/>
      <c r="S504" s="151"/>
      <c r="T504" s="151"/>
      <c r="U504" s="151"/>
      <c r="V504" s="150"/>
      <c r="W504" s="143"/>
    </row>
    <row r="505" spans="1:32" ht="30" customHeight="1" x14ac:dyDescent="0.25">
      <c r="A505" s="137"/>
      <c r="B505" s="136"/>
      <c r="C505" s="9"/>
      <c r="D505" s="140"/>
      <c r="E505" s="45"/>
      <c r="F505" s="125"/>
      <c r="G505" s="125"/>
      <c r="H505" s="137"/>
      <c r="I505" s="137"/>
      <c r="J505" s="137"/>
      <c r="K505" s="11"/>
      <c r="L505" s="141"/>
      <c r="M505" s="141"/>
      <c r="N505" s="141"/>
      <c r="O505" s="141"/>
      <c r="P505" s="62"/>
      <c r="Q505" s="9"/>
      <c r="R505" s="151"/>
      <c r="S505" s="151"/>
      <c r="T505" s="151"/>
      <c r="U505" s="151"/>
      <c r="V505" s="150"/>
      <c r="W505" s="143"/>
    </row>
    <row r="506" spans="1:32" ht="30" customHeight="1" x14ac:dyDescent="0.25">
      <c r="A506" s="137"/>
      <c r="B506" s="136"/>
      <c r="C506" s="9"/>
      <c r="D506" s="140"/>
      <c r="E506" s="45"/>
      <c r="F506" s="125"/>
      <c r="G506" s="125"/>
      <c r="H506" s="137"/>
      <c r="I506" s="137"/>
      <c r="J506" s="137"/>
      <c r="K506" s="11"/>
      <c r="L506" s="141"/>
      <c r="M506" s="141"/>
      <c r="N506" s="141"/>
      <c r="O506" s="141"/>
      <c r="P506" s="62"/>
      <c r="Q506" s="9"/>
      <c r="R506" s="151"/>
      <c r="S506" s="151"/>
      <c r="T506" s="151"/>
      <c r="U506" s="151"/>
      <c r="V506" s="150"/>
      <c r="W506" s="143"/>
    </row>
    <row r="507" spans="1:32" ht="30" customHeight="1" x14ac:dyDescent="0.25">
      <c r="A507" s="137"/>
      <c r="B507" s="136"/>
      <c r="C507" s="9"/>
      <c r="D507" s="140"/>
      <c r="E507" s="45"/>
      <c r="F507" s="125"/>
      <c r="G507" s="125"/>
      <c r="H507" s="137"/>
      <c r="I507" s="137"/>
      <c r="J507" s="137"/>
      <c r="K507" s="11"/>
      <c r="L507" s="141"/>
      <c r="M507" s="141"/>
      <c r="N507" s="141"/>
      <c r="O507" s="141"/>
      <c r="P507" s="62"/>
      <c r="Q507" s="9"/>
      <c r="R507" s="151"/>
      <c r="S507" s="151"/>
      <c r="T507" s="151"/>
      <c r="U507" s="151"/>
      <c r="V507" s="150"/>
      <c r="W507" s="143"/>
      <c r="X507" s="152"/>
    </row>
    <row r="508" spans="1:32" ht="30" customHeight="1" x14ac:dyDescent="0.25">
      <c r="A508" s="137"/>
      <c r="B508" s="136"/>
      <c r="C508" s="9"/>
      <c r="D508" s="140"/>
      <c r="E508" s="45"/>
      <c r="F508" s="125"/>
      <c r="G508" s="125"/>
      <c r="H508" s="137"/>
      <c r="I508" s="137"/>
      <c r="J508" s="137"/>
      <c r="K508" s="11"/>
      <c r="L508" s="141"/>
      <c r="M508" s="141"/>
      <c r="N508" s="141"/>
      <c r="O508" s="141"/>
      <c r="P508" s="62"/>
      <c r="Q508" s="9"/>
      <c r="R508" s="151"/>
      <c r="S508" s="151"/>
      <c r="T508" s="151"/>
      <c r="U508" s="151"/>
      <c r="V508" s="150"/>
      <c r="W508" s="143"/>
    </row>
    <row r="509" spans="1:32" ht="30" customHeight="1" x14ac:dyDescent="0.25">
      <c r="A509" s="137"/>
      <c r="B509" s="136"/>
      <c r="C509" s="9"/>
      <c r="D509" s="140"/>
      <c r="E509" s="45"/>
      <c r="F509" s="125"/>
      <c r="G509" s="125"/>
      <c r="H509" s="137"/>
      <c r="I509" s="137"/>
      <c r="J509" s="137"/>
      <c r="K509" s="11"/>
      <c r="L509" s="141"/>
      <c r="M509" s="141"/>
      <c r="N509" s="141"/>
      <c r="O509" s="141"/>
      <c r="P509" s="62"/>
      <c r="Q509" s="9"/>
      <c r="R509" s="151"/>
      <c r="S509" s="151"/>
      <c r="T509" s="151"/>
      <c r="U509" s="151"/>
      <c r="V509" s="150"/>
      <c r="W509" s="143"/>
    </row>
    <row r="510" spans="1:32" ht="30" customHeight="1" x14ac:dyDescent="0.25">
      <c r="A510" s="137"/>
      <c r="B510" s="136"/>
      <c r="C510" s="9"/>
      <c r="D510" s="140"/>
      <c r="E510" s="45"/>
      <c r="F510" s="125"/>
      <c r="G510" s="125"/>
      <c r="H510" s="137"/>
      <c r="I510" s="137"/>
      <c r="J510" s="137"/>
      <c r="K510" s="11"/>
      <c r="L510" s="141"/>
      <c r="M510" s="141"/>
      <c r="N510" s="141"/>
      <c r="O510" s="141"/>
      <c r="P510" s="62"/>
      <c r="Q510" s="9"/>
      <c r="R510" s="151"/>
      <c r="S510" s="151"/>
      <c r="T510" s="151"/>
      <c r="U510" s="151"/>
      <c r="V510" s="150"/>
      <c r="W510" s="143"/>
    </row>
    <row r="511" spans="1:32" ht="30" customHeight="1" x14ac:dyDescent="0.25">
      <c r="A511" s="137"/>
      <c r="B511" s="136"/>
      <c r="C511" s="9"/>
      <c r="D511" s="140"/>
      <c r="E511" s="45"/>
      <c r="F511" s="125"/>
      <c r="G511" s="125"/>
      <c r="H511" s="137"/>
      <c r="I511" s="137"/>
      <c r="J511" s="137"/>
      <c r="K511" s="11"/>
      <c r="L511" s="141"/>
      <c r="M511" s="141"/>
      <c r="N511" s="141"/>
      <c r="O511" s="141"/>
      <c r="P511" s="62"/>
      <c r="Q511" s="9"/>
      <c r="R511" s="151"/>
      <c r="S511" s="151"/>
      <c r="T511" s="151"/>
      <c r="U511" s="151"/>
      <c r="V511" s="150"/>
      <c r="W511" s="143"/>
    </row>
    <row r="512" spans="1:32" ht="30" customHeight="1" x14ac:dyDescent="0.25">
      <c r="A512" s="137"/>
      <c r="B512" s="136"/>
      <c r="C512" s="9"/>
      <c r="D512" s="140"/>
      <c r="E512" s="45"/>
      <c r="F512" s="125"/>
      <c r="G512" s="125"/>
      <c r="H512" s="137"/>
      <c r="I512" s="137"/>
      <c r="J512" s="137"/>
      <c r="K512" s="11"/>
      <c r="L512" s="141"/>
      <c r="M512" s="141"/>
      <c r="N512" s="141"/>
      <c r="O512" s="141"/>
      <c r="P512" s="62"/>
      <c r="Q512" s="9"/>
      <c r="R512" s="151"/>
      <c r="S512" s="151"/>
      <c r="T512" s="151"/>
      <c r="U512" s="151"/>
      <c r="V512" s="150"/>
      <c r="W512" s="143"/>
    </row>
    <row r="513" spans="1:23" ht="30" customHeight="1" x14ac:dyDescent="0.25">
      <c r="A513" s="137"/>
      <c r="B513" s="136"/>
      <c r="C513" s="9"/>
      <c r="D513" s="140"/>
      <c r="E513" s="45"/>
      <c r="F513" s="125"/>
      <c r="G513" s="125"/>
      <c r="H513" s="137"/>
      <c r="I513" s="137"/>
      <c r="J513" s="137"/>
      <c r="K513" s="11"/>
      <c r="L513" s="141"/>
      <c r="M513" s="141"/>
      <c r="N513" s="141"/>
      <c r="O513" s="141"/>
      <c r="P513" s="62"/>
      <c r="Q513" s="9"/>
      <c r="R513" s="151"/>
      <c r="S513" s="151"/>
      <c r="T513" s="151"/>
      <c r="U513" s="151"/>
      <c r="V513" s="150"/>
      <c r="W513" s="143"/>
    </row>
    <row r="514" spans="1:23" ht="30" customHeight="1" x14ac:dyDescent="0.25">
      <c r="A514" s="137"/>
      <c r="B514" s="136"/>
      <c r="C514" s="9"/>
      <c r="D514" s="140"/>
      <c r="E514" s="45"/>
      <c r="F514" s="125"/>
      <c r="G514" s="125"/>
      <c r="H514" s="137"/>
      <c r="I514" s="137"/>
      <c r="J514" s="137"/>
      <c r="K514" s="11"/>
      <c r="L514" s="141"/>
      <c r="M514" s="141"/>
      <c r="N514" s="141"/>
      <c r="O514" s="141"/>
      <c r="P514" s="62"/>
      <c r="Q514" s="9"/>
      <c r="R514" s="151"/>
      <c r="S514" s="151"/>
      <c r="T514" s="151"/>
      <c r="U514" s="151"/>
      <c r="V514" s="150"/>
      <c r="W514" s="143"/>
    </row>
    <row r="515" spans="1:23" ht="30" customHeight="1" x14ac:dyDescent="0.25">
      <c r="A515" s="137"/>
      <c r="B515" s="136"/>
      <c r="C515" s="9"/>
      <c r="D515" s="140"/>
      <c r="E515" s="45"/>
      <c r="F515" s="125"/>
      <c r="G515" s="125"/>
      <c r="H515" s="137"/>
      <c r="I515" s="137"/>
      <c r="J515" s="137"/>
      <c r="K515" s="11"/>
      <c r="L515" s="141"/>
      <c r="M515" s="141"/>
      <c r="N515" s="141"/>
      <c r="O515" s="141"/>
      <c r="P515" s="62"/>
      <c r="Q515" s="9"/>
      <c r="R515" s="151"/>
      <c r="S515" s="151"/>
      <c r="T515" s="151"/>
      <c r="U515" s="151"/>
      <c r="V515" s="150"/>
      <c r="W515" s="143"/>
    </row>
    <row r="516" spans="1:23" ht="30" customHeight="1" x14ac:dyDescent="0.25">
      <c r="A516" s="137"/>
      <c r="B516" s="136"/>
      <c r="C516" s="9"/>
      <c r="D516" s="140"/>
      <c r="E516" s="45"/>
      <c r="F516" s="125"/>
      <c r="G516" s="125"/>
      <c r="H516" s="137"/>
      <c r="I516" s="137"/>
      <c r="J516" s="137"/>
      <c r="K516" s="11"/>
      <c r="L516" s="141"/>
      <c r="M516" s="141"/>
      <c r="N516" s="141"/>
      <c r="O516" s="141"/>
      <c r="P516" s="62"/>
      <c r="Q516" s="9"/>
      <c r="R516" s="151"/>
      <c r="S516" s="151"/>
      <c r="T516" s="151"/>
      <c r="U516" s="151"/>
      <c r="V516" s="150"/>
      <c r="W516" s="143"/>
    </row>
    <row r="517" spans="1:23" ht="30" customHeight="1" x14ac:dyDescent="0.25">
      <c r="A517" s="137"/>
      <c r="B517" s="136"/>
      <c r="C517" s="9"/>
      <c r="D517" s="140"/>
      <c r="E517" s="45"/>
      <c r="F517" s="125"/>
      <c r="G517" s="125"/>
      <c r="H517" s="137"/>
      <c r="I517" s="137"/>
      <c r="J517" s="137"/>
      <c r="K517" s="11"/>
      <c r="L517" s="141"/>
      <c r="M517" s="141"/>
      <c r="N517" s="141"/>
      <c r="O517" s="141"/>
      <c r="P517" s="62"/>
      <c r="Q517" s="9"/>
      <c r="R517" s="151"/>
      <c r="S517" s="151"/>
      <c r="T517" s="151"/>
      <c r="U517" s="151"/>
      <c r="V517" s="150"/>
      <c r="W517" s="143"/>
    </row>
    <row r="518" spans="1:23" ht="22.5" customHeight="1" x14ac:dyDescent="0.25">
      <c r="A518" s="137"/>
      <c r="B518" s="136"/>
      <c r="C518" s="9"/>
      <c r="D518" s="140"/>
      <c r="E518" s="45"/>
      <c r="F518" s="125"/>
      <c r="G518" s="125"/>
      <c r="H518" s="137"/>
      <c r="I518" s="137"/>
      <c r="J518" s="137"/>
      <c r="K518" s="11"/>
      <c r="L518" s="141"/>
      <c r="M518" s="141"/>
      <c r="N518" s="141"/>
      <c r="O518" s="141"/>
      <c r="P518" s="62"/>
      <c r="Q518" s="9"/>
      <c r="R518" s="151"/>
      <c r="S518" s="151"/>
      <c r="T518" s="151"/>
      <c r="U518" s="151"/>
      <c r="V518" s="150"/>
      <c r="W518" s="143"/>
    </row>
    <row r="519" spans="1:23" ht="22.5" customHeight="1" x14ac:dyDescent="0.25">
      <c r="A519" s="137"/>
      <c r="B519" s="136"/>
      <c r="C519" s="9"/>
      <c r="D519" s="140"/>
      <c r="E519" s="45"/>
      <c r="F519" s="125"/>
      <c r="G519" s="125"/>
      <c r="H519" s="137"/>
      <c r="I519" s="137"/>
      <c r="J519" s="137"/>
      <c r="K519" s="11"/>
      <c r="L519" s="141"/>
      <c r="M519" s="141"/>
      <c r="N519" s="141"/>
      <c r="O519" s="141"/>
      <c r="P519" s="62"/>
      <c r="Q519" s="9"/>
      <c r="R519" s="151"/>
      <c r="S519" s="151"/>
      <c r="T519" s="151"/>
      <c r="U519" s="151"/>
      <c r="V519" s="150"/>
      <c r="W519" s="143"/>
    </row>
    <row r="520" spans="1:23" ht="22.5" customHeight="1" x14ac:dyDescent="0.25">
      <c r="A520" s="137"/>
      <c r="B520" s="136"/>
      <c r="C520" s="9"/>
      <c r="D520" s="140"/>
      <c r="E520" s="45"/>
      <c r="F520" s="9"/>
      <c r="G520" s="9"/>
      <c r="H520" s="137"/>
      <c r="I520" s="137"/>
      <c r="J520" s="137"/>
      <c r="K520" s="11"/>
      <c r="L520" s="141"/>
      <c r="M520" s="141"/>
      <c r="N520" s="141"/>
      <c r="O520" s="141"/>
      <c r="P520" s="62"/>
      <c r="Q520" s="9"/>
      <c r="R520" s="151"/>
      <c r="S520" s="151"/>
      <c r="T520" s="151"/>
      <c r="U520" s="151"/>
      <c r="V520" s="150"/>
      <c r="W520" s="143"/>
    </row>
    <row r="521" spans="1:23" ht="22.5" customHeight="1" x14ac:dyDescent="0.25">
      <c r="A521" s="137"/>
      <c r="B521" s="136"/>
      <c r="C521" s="9"/>
      <c r="D521" s="140"/>
      <c r="E521" s="45"/>
      <c r="F521" s="9"/>
      <c r="G521" s="9"/>
      <c r="H521" s="137"/>
      <c r="I521" s="137"/>
      <c r="J521" s="137"/>
      <c r="K521" s="11"/>
      <c r="L521" s="141"/>
      <c r="M521" s="141"/>
      <c r="N521" s="141"/>
      <c r="O521" s="141"/>
      <c r="P521" s="62"/>
      <c r="Q521" s="9"/>
      <c r="R521" s="151"/>
      <c r="S521" s="151"/>
      <c r="T521" s="151"/>
      <c r="U521" s="151"/>
      <c r="V521" s="150"/>
      <c r="W521" s="143"/>
    </row>
    <row r="522" spans="1:23" ht="22.5" customHeight="1" x14ac:dyDescent="0.25">
      <c r="A522" s="137"/>
      <c r="B522" s="136"/>
      <c r="C522" s="9"/>
      <c r="D522" s="140"/>
      <c r="E522" s="45"/>
      <c r="F522" s="9"/>
      <c r="G522" s="9"/>
      <c r="H522" s="137"/>
      <c r="I522" s="137"/>
      <c r="J522" s="137"/>
      <c r="K522" s="11"/>
      <c r="L522" s="141"/>
      <c r="M522" s="141"/>
      <c r="N522" s="141"/>
      <c r="O522" s="141"/>
      <c r="P522" s="62"/>
      <c r="Q522" s="9"/>
      <c r="R522" s="151"/>
      <c r="S522" s="151"/>
      <c r="T522" s="151"/>
      <c r="U522" s="151"/>
      <c r="V522" s="150"/>
      <c r="W522" s="143"/>
    </row>
    <row r="523" spans="1:23" ht="22.5" customHeight="1" x14ac:dyDescent="0.25">
      <c r="A523" s="137"/>
      <c r="B523" s="136"/>
      <c r="C523" s="9"/>
      <c r="D523" s="140"/>
      <c r="E523" s="45"/>
      <c r="F523" s="9"/>
      <c r="G523" s="9"/>
      <c r="H523" s="137"/>
      <c r="I523" s="137"/>
      <c r="J523" s="137"/>
      <c r="K523" s="11"/>
      <c r="L523" s="141"/>
      <c r="M523" s="141"/>
      <c r="N523" s="141"/>
      <c r="O523" s="141"/>
      <c r="P523" s="62"/>
      <c r="Q523" s="9"/>
      <c r="R523" s="151"/>
      <c r="S523" s="151"/>
      <c r="T523" s="151"/>
      <c r="U523" s="151"/>
      <c r="V523" s="150"/>
      <c r="W523" s="143"/>
    </row>
    <row r="524" spans="1:23" ht="22.5" customHeight="1" x14ac:dyDescent="0.25">
      <c r="A524" s="137">
        <v>548</v>
      </c>
      <c r="B524" s="136"/>
      <c r="C524" s="9"/>
      <c r="D524" s="140"/>
      <c r="E524" s="45"/>
      <c r="F524" s="9"/>
      <c r="G524" s="9"/>
      <c r="H524" s="137"/>
      <c r="I524" s="137"/>
      <c r="J524" s="137"/>
      <c r="K524" s="11"/>
      <c r="L524" s="141"/>
      <c r="M524" s="141"/>
      <c r="N524" s="141"/>
      <c r="O524" s="141"/>
      <c r="P524" s="62"/>
      <c r="Q524" s="9"/>
      <c r="R524" s="151"/>
      <c r="S524" s="151"/>
      <c r="T524" s="151"/>
      <c r="U524" s="151"/>
      <c r="V524" s="150"/>
      <c r="W524" s="143"/>
    </row>
    <row r="525" spans="1:23" ht="22.5" customHeight="1" x14ac:dyDescent="0.25">
      <c r="A525" s="137">
        <v>549</v>
      </c>
      <c r="B525" s="136"/>
      <c r="C525" s="9"/>
      <c r="D525" s="140"/>
      <c r="E525" s="45"/>
      <c r="F525" s="9"/>
      <c r="G525" s="9"/>
      <c r="H525" s="137"/>
      <c r="I525" s="137"/>
      <c r="J525" s="137"/>
      <c r="K525" s="11"/>
      <c r="L525" s="141"/>
      <c r="M525" s="141"/>
      <c r="N525" s="141"/>
      <c r="O525" s="141"/>
      <c r="P525" s="62"/>
      <c r="Q525" s="9"/>
      <c r="R525" s="151"/>
      <c r="S525" s="151"/>
      <c r="T525" s="151"/>
      <c r="U525" s="151"/>
      <c r="V525" s="150"/>
      <c r="W525" s="143"/>
    </row>
    <row r="526" spans="1:23" ht="22.5" customHeight="1" x14ac:dyDescent="0.25">
      <c r="A526" s="137">
        <v>550</v>
      </c>
      <c r="B526" s="136"/>
      <c r="C526" s="9"/>
      <c r="D526" s="140"/>
      <c r="E526" s="45"/>
      <c r="F526" s="9"/>
      <c r="G526" s="9"/>
      <c r="H526" s="137"/>
      <c r="I526" s="137"/>
      <c r="J526" s="137"/>
      <c r="K526" s="11"/>
      <c r="L526" s="141"/>
      <c r="M526" s="141"/>
      <c r="N526" s="141"/>
      <c r="O526" s="141"/>
      <c r="P526" s="62"/>
      <c r="Q526" s="9"/>
      <c r="R526" s="151"/>
      <c r="S526" s="151"/>
      <c r="T526" s="151"/>
      <c r="U526" s="151"/>
      <c r="V526" s="150"/>
      <c r="W526" s="143"/>
    </row>
    <row r="527" spans="1:23" ht="22.5" customHeight="1" x14ac:dyDescent="0.25">
      <c r="A527" s="137">
        <v>551</v>
      </c>
      <c r="B527" s="136"/>
      <c r="C527" s="9"/>
      <c r="D527" s="140"/>
      <c r="E527" s="45"/>
      <c r="F527" s="9"/>
      <c r="G527" s="9"/>
      <c r="H527" s="137"/>
      <c r="I527" s="137"/>
      <c r="J527" s="137"/>
      <c r="K527" s="11"/>
      <c r="L527" s="141"/>
      <c r="M527" s="141"/>
      <c r="N527" s="141"/>
      <c r="O527" s="141"/>
      <c r="P527" s="62"/>
      <c r="Q527" s="9"/>
      <c r="R527" s="151"/>
      <c r="S527" s="151"/>
      <c r="T527" s="151"/>
      <c r="U527" s="151"/>
      <c r="V527" s="150"/>
      <c r="W527" s="143"/>
    </row>
    <row r="528" spans="1:23" ht="22.5" customHeight="1" x14ac:dyDescent="0.25">
      <c r="A528" s="137">
        <v>552</v>
      </c>
      <c r="B528" s="136"/>
      <c r="C528" s="9"/>
      <c r="D528" s="140"/>
      <c r="E528" s="45"/>
      <c r="F528" s="9"/>
      <c r="G528" s="9"/>
      <c r="H528" s="137"/>
      <c r="I528" s="137"/>
      <c r="J528" s="137"/>
      <c r="K528" s="11"/>
      <c r="L528" s="141"/>
      <c r="M528" s="141"/>
      <c r="N528" s="141"/>
      <c r="O528" s="141"/>
      <c r="P528" s="62"/>
      <c r="Q528" s="9"/>
      <c r="R528" s="151"/>
      <c r="S528" s="151"/>
      <c r="T528" s="151"/>
      <c r="U528" s="151"/>
      <c r="V528" s="150"/>
      <c r="W528" s="143"/>
    </row>
  </sheetData>
  <protectedRanges>
    <protectedRange algorithmName="SHA-512" hashValue="MFY2hXQb2AJeYDTxtkRqXxNahVaSiVOcnYkQ04NF+HiqedG529wAPPsjvkRLd0xbU2/3QO+sUEsilLD17aQeYQ==" saltValue="ZmfalpGPFFjs65YAgnizhw==" spinCount="100000" sqref="B479:B480 F479:H481 E499:E528 J481 J479:K480 J431:K475 F431:H475 C431:E498 I431:I498 L393:O498 B16:B475 A16:A528 C393:K430 C10:O392 A10:B15 T11:U11 T12:T498 U12:U500 A7:O9" name="Rango1"/>
  </protectedRanges>
  <autoFilter ref="A10:AY500" xr:uid="{BACA5FBA-0303-4EC5-9E25-2695F64AF018}">
    <filterColumn colId="5" showButton="0"/>
  </autoFilter>
  <mergeCells count="5">
    <mergeCell ref="A7:Q7"/>
    <mergeCell ref="F10:G10"/>
    <mergeCell ref="A8:B9"/>
    <mergeCell ref="D8:H8"/>
    <mergeCell ref="D9:H9"/>
  </mergeCells>
  <conditionalFormatting sqref="B478">
    <cfRule type="duplicateValues" dxfId="80" priority="491"/>
    <cfRule type="duplicateValues" dxfId="79" priority="492"/>
    <cfRule type="duplicateValues" dxfId="78" priority="493"/>
  </conditionalFormatting>
  <conditionalFormatting sqref="B479:B1048576 B7 B10:B477">
    <cfRule type="duplicateValues" dxfId="77" priority="485"/>
  </conditionalFormatting>
  <conditionalFormatting sqref="D10:D1048576">
    <cfRule type="duplicateValues" dxfId="76" priority="496"/>
    <cfRule type="duplicateValues" dxfId="75" priority="497"/>
  </conditionalFormatting>
  <conditionalFormatting sqref="J10:J1048576">
    <cfRule type="containsText" dxfId="74" priority="4" operator="containsText" text="VENCIDAS">
      <formula>NOT(ISERROR(SEARCH("VENCIDAS",J10)))</formula>
    </cfRule>
  </conditionalFormatting>
  <conditionalFormatting sqref="P486:P528 B10:B477 B479:B1048576">
    <cfRule type="duplicateValues" dxfId="73" priority="6"/>
    <cfRule type="duplicateValues" dxfId="72" priority="7"/>
  </conditionalFormatting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042B4-5621-4382-9D15-2F0ADB67F047}">
  <sheetPr>
    <pageSetUpPr fitToPage="1"/>
  </sheetPr>
  <dimension ref="A1:O192"/>
  <sheetViews>
    <sheetView workbookViewId="0">
      <pane ySplit="6" topLeftCell="A7" activePane="bottomLeft" state="frozen"/>
      <selection pane="bottomLeft" activeCell="D13" sqref="D13"/>
    </sheetView>
  </sheetViews>
  <sheetFormatPr baseColWidth="10" defaultColWidth="11.453125" defaultRowHeight="12.5" x14ac:dyDescent="0.25"/>
  <cols>
    <col min="1" max="1" width="7.81640625" style="3" customWidth="1"/>
    <col min="2" max="2" width="13.54296875" style="3" customWidth="1"/>
    <col min="3" max="3" width="10.81640625" style="3" customWidth="1"/>
    <col min="4" max="4" width="33.54296875" style="3" customWidth="1"/>
    <col min="5" max="5" width="23.54296875" style="3" customWidth="1"/>
    <col min="6" max="6" width="11.26953125" style="5" customWidth="1"/>
    <col min="7" max="7" width="12.1796875" style="58" customWidth="1"/>
    <col min="8" max="8" width="11.54296875" style="58" customWidth="1"/>
    <col min="9" max="10" width="17" style="5" customWidth="1"/>
    <col min="11" max="11" width="16.7265625" style="3" customWidth="1"/>
    <col min="12" max="12" width="23.26953125" style="3" hidden="1" customWidth="1"/>
    <col min="13" max="13" width="19.1796875" style="93" customWidth="1"/>
    <col min="14" max="14" width="20.453125" style="41" customWidth="1"/>
    <col min="15" max="15" width="23" style="3" customWidth="1"/>
    <col min="16" max="16384" width="11.453125" style="3"/>
  </cols>
  <sheetData>
    <row r="1" spans="1:15" s="1" customFormat="1" ht="15.5" x14ac:dyDescent="0.35">
      <c r="A1" s="210" t="s">
        <v>612</v>
      </c>
      <c r="B1" s="210"/>
      <c r="C1" s="210"/>
      <c r="D1" s="210"/>
      <c r="E1" s="210"/>
      <c r="F1" s="210"/>
      <c r="G1" s="225"/>
      <c r="H1" s="225"/>
      <c r="I1" s="210"/>
      <c r="J1" s="210"/>
      <c r="K1" s="210"/>
      <c r="M1" s="92"/>
      <c r="N1" s="80"/>
    </row>
    <row r="2" spans="1:15" s="1" customFormat="1" ht="13" x14ac:dyDescent="0.3">
      <c r="A2" s="211" t="s">
        <v>99</v>
      </c>
      <c r="B2" s="211"/>
      <c r="C2" s="211"/>
      <c r="D2" s="211"/>
      <c r="E2" s="211"/>
      <c r="F2" s="211"/>
      <c r="G2" s="226"/>
      <c r="H2" s="226"/>
      <c r="I2" s="211"/>
      <c r="J2" s="211"/>
      <c r="K2" s="211"/>
      <c r="M2" s="92"/>
      <c r="N2" s="80"/>
    </row>
    <row r="3" spans="1:15" s="1" customFormat="1" ht="13" x14ac:dyDescent="0.3">
      <c r="A3" s="211"/>
      <c r="B3" s="211"/>
      <c r="C3" s="211"/>
      <c r="D3" s="211"/>
      <c r="E3" s="211"/>
      <c r="F3" s="211"/>
      <c r="G3" s="226"/>
      <c r="H3" s="226"/>
      <c r="I3" s="211"/>
      <c r="J3" s="211"/>
      <c r="K3" s="211"/>
      <c r="M3" s="92"/>
      <c r="N3" s="80"/>
    </row>
    <row r="4" spans="1:15" ht="13" x14ac:dyDescent="0.3">
      <c r="C4" s="2"/>
      <c r="E4" s="2"/>
      <c r="F4" s="44"/>
      <c r="G4" s="56"/>
      <c r="H4" s="56"/>
      <c r="I4" s="44"/>
      <c r="J4" s="44"/>
    </row>
    <row r="5" spans="1:15" ht="13.5" thickBot="1" x14ac:dyDescent="0.35">
      <c r="A5" s="4"/>
      <c r="B5" s="4"/>
      <c r="C5" s="4"/>
      <c r="D5" s="4"/>
      <c r="E5" s="4"/>
      <c r="F5" s="4"/>
      <c r="G5" s="57"/>
      <c r="H5" s="57"/>
      <c r="I5" s="4"/>
      <c r="J5" s="4"/>
      <c r="K5" s="5"/>
    </row>
    <row r="6" spans="1:15" s="123" customFormat="1" ht="35" thickBot="1" x14ac:dyDescent="0.3">
      <c r="A6" s="117" t="s">
        <v>100</v>
      </c>
      <c r="B6" s="118" t="s">
        <v>105</v>
      </c>
      <c r="C6" s="118" t="s">
        <v>106</v>
      </c>
      <c r="D6" s="119" t="s">
        <v>4</v>
      </c>
      <c r="E6" s="119" t="s">
        <v>5</v>
      </c>
      <c r="F6" s="118" t="s">
        <v>109</v>
      </c>
      <c r="G6" s="227" t="s">
        <v>107</v>
      </c>
      <c r="H6" s="228"/>
      <c r="I6" s="120" t="s">
        <v>110</v>
      </c>
      <c r="J6" s="120" t="s">
        <v>108</v>
      </c>
      <c r="K6" s="118" t="s">
        <v>8</v>
      </c>
      <c r="L6" s="91" t="s">
        <v>104</v>
      </c>
      <c r="M6" s="121" t="s">
        <v>608</v>
      </c>
      <c r="N6" s="119" t="s">
        <v>609</v>
      </c>
      <c r="O6" s="122" t="s">
        <v>611</v>
      </c>
    </row>
    <row r="7" spans="1:15" ht="14.5" x14ac:dyDescent="0.35">
      <c r="A7" s="33">
        <v>1</v>
      </c>
      <c r="B7" s="62">
        <v>78752393</v>
      </c>
      <c r="C7" s="9">
        <v>43572</v>
      </c>
      <c r="D7" s="124" t="s">
        <v>18</v>
      </c>
      <c r="E7" s="124" t="s">
        <v>19</v>
      </c>
      <c r="F7" s="8">
        <f t="shared" ref="F7:F23" ca="1" si="0">DATEDIF(C7,TODAY(),"Y")</f>
        <v>4</v>
      </c>
      <c r="G7" s="9">
        <v>43572</v>
      </c>
      <c r="H7" s="9">
        <f t="shared" ref="H7:H23" ca="1" si="1">DATE(YEAR(G7)+I7,MONTH(G7),DAY(G7))</f>
        <v>45033</v>
      </c>
      <c r="I7" s="8">
        <f t="shared" ref="I7" ca="1" si="2">DATEDIF(G7,TODAY(),"Y")</f>
        <v>4</v>
      </c>
      <c r="J7" s="8">
        <f ca="1">+I7*15</f>
        <v>60</v>
      </c>
      <c r="K7" s="14" t="str">
        <f t="shared" ref="K7:K23" ca="1" si="3">IF(I7&gt;=1,"VENCIDAS","----")</f>
        <v>VENCIDAS</v>
      </c>
      <c r="L7" s="11"/>
      <c r="M7" s="83" t="e">
        <f>+VLOOKUP(B7,#REF!,12,0)</f>
        <v>#REF!</v>
      </c>
      <c r="N7" s="83" t="e">
        <f>+VLOOKUP(B7,#REF!,13,0)</f>
        <v>#REF!</v>
      </c>
      <c r="O7" s="85"/>
    </row>
    <row r="8" spans="1:15" ht="14.5" x14ac:dyDescent="0.35">
      <c r="A8" s="33">
        <v>2</v>
      </c>
      <c r="B8" s="62">
        <v>85471996</v>
      </c>
      <c r="C8" s="9">
        <v>44075</v>
      </c>
      <c r="D8" s="124" t="s">
        <v>127</v>
      </c>
      <c r="E8" s="124" t="s">
        <v>545</v>
      </c>
      <c r="F8" s="8">
        <f t="shared" ca="1" si="0"/>
        <v>3</v>
      </c>
      <c r="G8" s="9">
        <v>44075</v>
      </c>
      <c r="H8" s="9">
        <f t="shared" ca="1" si="1"/>
        <v>45170</v>
      </c>
      <c r="I8" s="8">
        <f t="shared" ref="I8:I35" ca="1" si="4">DATEDIF(G8,TODAY(),"Y")</f>
        <v>3</v>
      </c>
      <c r="J8" s="8">
        <f t="shared" ref="J8:J23" ca="1" si="5">+I8*15</f>
        <v>45</v>
      </c>
      <c r="K8" s="14" t="str">
        <f t="shared" ca="1" si="3"/>
        <v>VENCIDAS</v>
      </c>
      <c r="L8" s="11"/>
      <c r="M8" s="83" t="e">
        <f>+VLOOKUP(B8,#REF!,12,0)</f>
        <v>#REF!</v>
      </c>
      <c r="N8" s="83" t="e">
        <f>+VLOOKUP(B8,#REF!,13,0)</f>
        <v>#REF!</v>
      </c>
      <c r="O8" s="85"/>
    </row>
    <row r="9" spans="1:15" ht="14.5" x14ac:dyDescent="0.35">
      <c r="A9" s="33">
        <v>3</v>
      </c>
      <c r="B9" s="62">
        <v>1124037421</v>
      </c>
      <c r="C9" s="9">
        <v>44075</v>
      </c>
      <c r="D9" s="124" t="s">
        <v>128</v>
      </c>
      <c r="E9" s="124" t="s">
        <v>538</v>
      </c>
      <c r="F9" s="8">
        <f t="shared" ca="1" si="0"/>
        <v>3</v>
      </c>
      <c r="G9" s="9">
        <v>44075</v>
      </c>
      <c r="H9" s="9">
        <f t="shared" ca="1" si="1"/>
        <v>45170</v>
      </c>
      <c r="I9" s="8">
        <f t="shared" ca="1" si="4"/>
        <v>3</v>
      </c>
      <c r="J9" s="8">
        <f t="shared" ca="1" si="5"/>
        <v>45</v>
      </c>
      <c r="K9" s="14" t="str">
        <f t="shared" ca="1" si="3"/>
        <v>VENCIDAS</v>
      </c>
      <c r="L9" s="11"/>
      <c r="M9" s="83" t="e">
        <f>+VLOOKUP(B9,#REF!,12,0)</f>
        <v>#REF!</v>
      </c>
      <c r="N9" s="83" t="e">
        <f>+VLOOKUP(B9,#REF!,13,0)</f>
        <v>#REF!</v>
      </c>
      <c r="O9" s="85"/>
    </row>
    <row r="10" spans="1:15" ht="14.5" x14ac:dyDescent="0.35">
      <c r="A10" s="33">
        <v>4</v>
      </c>
      <c r="B10" s="62">
        <v>7143484</v>
      </c>
      <c r="C10" s="9">
        <v>44075</v>
      </c>
      <c r="D10" s="124" t="s">
        <v>132</v>
      </c>
      <c r="E10" s="124" t="s">
        <v>547</v>
      </c>
      <c r="F10" s="8">
        <f t="shared" ca="1" si="0"/>
        <v>3</v>
      </c>
      <c r="G10" s="9">
        <v>44075</v>
      </c>
      <c r="H10" s="9">
        <f t="shared" ca="1" si="1"/>
        <v>45170</v>
      </c>
      <c r="I10" s="8">
        <f t="shared" ca="1" si="4"/>
        <v>3</v>
      </c>
      <c r="J10" s="8">
        <f t="shared" ca="1" si="5"/>
        <v>45</v>
      </c>
      <c r="K10" s="14" t="str">
        <f t="shared" ca="1" si="3"/>
        <v>VENCIDAS</v>
      </c>
      <c r="L10" s="11"/>
      <c r="M10" s="83" t="e">
        <f>+VLOOKUP(B10,#REF!,12,0)</f>
        <v>#REF!</v>
      </c>
      <c r="N10" s="83" t="e">
        <f>+VLOOKUP(B10,#REF!,13,0)</f>
        <v>#REF!</v>
      </c>
      <c r="O10" s="85"/>
    </row>
    <row r="11" spans="1:15" ht="14.5" x14ac:dyDescent="0.35">
      <c r="A11" s="33">
        <v>5</v>
      </c>
      <c r="B11" s="62">
        <v>84451031</v>
      </c>
      <c r="C11" s="9">
        <v>44075</v>
      </c>
      <c r="D11" s="124" t="s">
        <v>133</v>
      </c>
      <c r="E11" s="124" t="s">
        <v>547</v>
      </c>
      <c r="F11" s="8">
        <f t="shared" ca="1" si="0"/>
        <v>3</v>
      </c>
      <c r="G11" s="9">
        <v>44075</v>
      </c>
      <c r="H11" s="9">
        <f t="shared" ca="1" si="1"/>
        <v>45170</v>
      </c>
      <c r="I11" s="8">
        <f t="shared" ca="1" si="4"/>
        <v>3</v>
      </c>
      <c r="J11" s="8">
        <f t="shared" ca="1" si="5"/>
        <v>45</v>
      </c>
      <c r="K11" s="14" t="str">
        <f t="shared" ca="1" si="3"/>
        <v>VENCIDAS</v>
      </c>
      <c r="L11" s="11"/>
      <c r="M11" s="83" t="e">
        <f>+VLOOKUP(B11,#REF!,12,0)</f>
        <v>#REF!</v>
      </c>
      <c r="N11" s="83" t="e">
        <f>+VLOOKUP(B11,#REF!,13,0)</f>
        <v>#REF!</v>
      </c>
      <c r="O11" s="85"/>
    </row>
    <row r="12" spans="1:15" ht="14.5" x14ac:dyDescent="0.35">
      <c r="A12" s="33">
        <v>6</v>
      </c>
      <c r="B12" s="62">
        <v>7143661</v>
      </c>
      <c r="C12" s="9">
        <v>44075</v>
      </c>
      <c r="D12" s="124" t="s">
        <v>134</v>
      </c>
      <c r="E12" s="124" t="s">
        <v>547</v>
      </c>
      <c r="F12" s="8">
        <f t="shared" ca="1" si="0"/>
        <v>3</v>
      </c>
      <c r="G12" s="9">
        <v>44075</v>
      </c>
      <c r="H12" s="9">
        <f t="shared" ca="1" si="1"/>
        <v>45170</v>
      </c>
      <c r="I12" s="8">
        <f t="shared" ca="1" si="4"/>
        <v>3</v>
      </c>
      <c r="J12" s="8">
        <f t="shared" ca="1" si="5"/>
        <v>45</v>
      </c>
      <c r="K12" s="14" t="str">
        <f t="shared" ca="1" si="3"/>
        <v>VENCIDAS</v>
      </c>
      <c r="L12" s="11"/>
      <c r="M12" s="83" t="e">
        <f>+VLOOKUP(B12,#REF!,12,0)</f>
        <v>#REF!</v>
      </c>
      <c r="N12" s="83" t="e">
        <f>+VLOOKUP(B12,#REF!,13,0)</f>
        <v>#REF!</v>
      </c>
      <c r="O12" s="85"/>
    </row>
    <row r="13" spans="1:15" ht="14.5" x14ac:dyDescent="0.35">
      <c r="A13" s="33">
        <v>7</v>
      </c>
      <c r="B13" s="62">
        <v>85460662</v>
      </c>
      <c r="C13" s="9">
        <v>44075</v>
      </c>
      <c r="D13" s="124" t="s">
        <v>135</v>
      </c>
      <c r="E13" s="124" t="s">
        <v>548</v>
      </c>
      <c r="F13" s="8">
        <f t="shared" ca="1" si="0"/>
        <v>3</v>
      </c>
      <c r="G13" s="9">
        <v>44075</v>
      </c>
      <c r="H13" s="9">
        <f t="shared" ca="1" si="1"/>
        <v>45170</v>
      </c>
      <c r="I13" s="8">
        <f t="shared" ca="1" si="4"/>
        <v>3</v>
      </c>
      <c r="J13" s="8">
        <f t="shared" ca="1" si="5"/>
        <v>45</v>
      </c>
      <c r="K13" s="14" t="str">
        <f t="shared" ca="1" si="3"/>
        <v>VENCIDAS</v>
      </c>
      <c r="L13" s="11"/>
      <c r="M13" s="83" t="e">
        <f>+VLOOKUP(B13,#REF!,12,0)</f>
        <v>#REF!</v>
      </c>
      <c r="N13" s="83" t="e">
        <f>+VLOOKUP(B13,#REF!,13,0)</f>
        <v>#REF!</v>
      </c>
      <c r="O13" s="85"/>
    </row>
    <row r="14" spans="1:15" ht="14.5" x14ac:dyDescent="0.35">
      <c r="A14" s="33">
        <v>8</v>
      </c>
      <c r="B14" s="62">
        <v>85475370</v>
      </c>
      <c r="C14" s="9">
        <v>44075</v>
      </c>
      <c r="D14" s="124" t="s">
        <v>136</v>
      </c>
      <c r="E14" s="124" t="s">
        <v>549</v>
      </c>
      <c r="F14" s="8">
        <f t="shared" ca="1" si="0"/>
        <v>3</v>
      </c>
      <c r="G14" s="9">
        <v>44075</v>
      </c>
      <c r="H14" s="9">
        <f t="shared" ca="1" si="1"/>
        <v>45170</v>
      </c>
      <c r="I14" s="8">
        <f t="shared" ca="1" si="4"/>
        <v>3</v>
      </c>
      <c r="J14" s="8">
        <f t="shared" ca="1" si="5"/>
        <v>45</v>
      </c>
      <c r="K14" s="14" t="str">
        <f t="shared" ca="1" si="3"/>
        <v>VENCIDAS</v>
      </c>
      <c r="L14" s="11"/>
      <c r="M14" s="83" t="e">
        <f>+VLOOKUP(B14,#REF!,12,0)</f>
        <v>#REF!</v>
      </c>
      <c r="N14" s="83" t="e">
        <f>+VLOOKUP(B14,#REF!,13,0)</f>
        <v>#REF!</v>
      </c>
      <c r="O14" s="85"/>
    </row>
    <row r="15" spans="1:15" ht="14.5" x14ac:dyDescent="0.35">
      <c r="A15" s="33">
        <v>9</v>
      </c>
      <c r="B15" s="62">
        <v>3745272</v>
      </c>
      <c r="C15" s="9">
        <v>44075</v>
      </c>
      <c r="D15" s="124" t="s">
        <v>137</v>
      </c>
      <c r="E15" s="124" t="s">
        <v>550</v>
      </c>
      <c r="F15" s="8">
        <f t="shared" ca="1" si="0"/>
        <v>3</v>
      </c>
      <c r="G15" s="9">
        <v>44075</v>
      </c>
      <c r="H15" s="9">
        <f t="shared" ca="1" si="1"/>
        <v>45170</v>
      </c>
      <c r="I15" s="8">
        <f t="shared" ca="1" si="4"/>
        <v>3</v>
      </c>
      <c r="J15" s="8">
        <f t="shared" ca="1" si="5"/>
        <v>45</v>
      </c>
      <c r="K15" s="14" t="str">
        <f t="shared" ca="1" si="3"/>
        <v>VENCIDAS</v>
      </c>
      <c r="L15" s="11"/>
      <c r="M15" s="83" t="e">
        <f>+VLOOKUP(B15,#REF!,12,0)</f>
        <v>#REF!</v>
      </c>
      <c r="N15" s="83" t="e">
        <f>+VLOOKUP(B15,#REF!,13,0)</f>
        <v>#REF!</v>
      </c>
      <c r="O15" s="85"/>
    </row>
    <row r="16" spans="1:15" ht="14.5" x14ac:dyDescent="0.35">
      <c r="A16" s="33">
        <v>10</v>
      </c>
      <c r="B16" s="62">
        <v>19616020</v>
      </c>
      <c r="C16" s="9">
        <v>44075</v>
      </c>
      <c r="D16" s="124" t="s">
        <v>138</v>
      </c>
      <c r="E16" s="124" t="s">
        <v>550</v>
      </c>
      <c r="F16" s="8">
        <f t="shared" ca="1" si="0"/>
        <v>3</v>
      </c>
      <c r="G16" s="9">
        <v>44075</v>
      </c>
      <c r="H16" s="9">
        <f t="shared" ca="1" si="1"/>
        <v>45170</v>
      </c>
      <c r="I16" s="8">
        <f t="shared" ca="1" si="4"/>
        <v>3</v>
      </c>
      <c r="J16" s="8">
        <f t="shared" ca="1" si="5"/>
        <v>45</v>
      </c>
      <c r="K16" s="14" t="str">
        <f t="shared" ca="1" si="3"/>
        <v>VENCIDAS</v>
      </c>
      <c r="L16" s="11"/>
      <c r="M16" s="83" t="e">
        <f>+VLOOKUP(B16,#REF!,12,0)</f>
        <v>#REF!</v>
      </c>
      <c r="N16" s="83" t="e">
        <f>+VLOOKUP(B16,#REF!,13,0)</f>
        <v>#REF!</v>
      </c>
      <c r="O16" s="85"/>
    </row>
    <row r="17" spans="1:15" ht="14.5" x14ac:dyDescent="0.35">
      <c r="A17" s="33">
        <v>11</v>
      </c>
      <c r="B17" s="62">
        <v>85464400</v>
      </c>
      <c r="C17" s="9">
        <v>44075</v>
      </c>
      <c r="D17" s="124" t="s">
        <v>145</v>
      </c>
      <c r="E17" s="124" t="s">
        <v>553</v>
      </c>
      <c r="F17" s="8">
        <f t="shared" ca="1" si="0"/>
        <v>3</v>
      </c>
      <c r="G17" s="9">
        <v>44075</v>
      </c>
      <c r="H17" s="9">
        <f t="shared" ca="1" si="1"/>
        <v>45170</v>
      </c>
      <c r="I17" s="8">
        <f t="shared" ca="1" si="4"/>
        <v>3</v>
      </c>
      <c r="J17" s="8">
        <f t="shared" ca="1" si="5"/>
        <v>45</v>
      </c>
      <c r="K17" s="14" t="str">
        <f t="shared" ca="1" si="3"/>
        <v>VENCIDAS</v>
      </c>
      <c r="L17" s="11"/>
      <c r="M17" s="83" t="e">
        <f>+VLOOKUP(B17,#REF!,12,0)</f>
        <v>#REF!</v>
      </c>
      <c r="N17" s="83" t="e">
        <f>+VLOOKUP(B17,#REF!,13,0)</f>
        <v>#REF!</v>
      </c>
      <c r="O17" s="85"/>
    </row>
    <row r="18" spans="1:15" ht="14.5" x14ac:dyDescent="0.35">
      <c r="A18" s="33">
        <v>12</v>
      </c>
      <c r="B18" s="62">
        <v>12563137</v>
      </c>
      <c r="C18" s="9">
        <v>44075</v>
      </c>
      <c r="D18" s="124" t="s">
        <v>148</v>
      </c>
      <c r="E18" s="124" t="s">
        <v>555</v>
      </c>
      <c r="F18" s="8">
        <f t="shared" ca="1" si="0"/>
        <v>3</v>
      </c>
      <c r="G18" s="9">
        <v>44075</v>
      </c>
      <c r="H18" s="9">
        <f t="shared" ca="1" si="1"/>
        <v>45170</v>
      </c>
      <c r="I18" s="8">
        <f t="shared" ca="1" si="4"/>
        <v>3</v>
      </c>
      <c r="J18" s="8">
        <f t="shared" ca="1" si="5"/>
        <v>45</v>
      </c>
      <c r="K18" s="14" t="str">
        <f t="shared" ca="1" si="3"/>
        <v>VENCIDAS</v>
      </c>
      <c r="L18" s="11"/>
      <c r="M18" s="83" t="e">
        <f>+VLOOKUP(B18,#REF!,12,0)</f>
        <v>#REF!</v>
      </c>
      <c r="N18" s="83" t="e">
        <f>+VLOOKUP(B18,#REF!,13,0)</f>
        <v>#REF!</v>
      </c>
      <c r="O18" s="85"/>
    </row>
    <row r="19" spans="1:15" ht="14.5" x14ac:dyDescent="0.35">
      <c r="A19" s="33">
        <v>13</v>
      </c>
      <c r="B19" s="62">
        <v>85458812</v>
      </c>
      <c r="C19" s="9">
        <v>44075</v>
      </c>
      <c r="D19" s="124" t="s">
        <v>149</v>
      </c>
      <c r="E19" s="124" t="s">
        <v>556</v>
      </c>
      <c r="F19" s="8">
        <f t="shared" ca="1" si="0"/>
        <v>3</v>
      </c>
      <c r="G19" s="9">
        <v>44075</v>
      </c>
      <c r="H19" s="9">
        <f t="shared" ca="1" si="1"/>
        <v>45170</v>
      </c>
      <c r="I19" s="8">
        <f t="shared" ca="1" si="4"/>
        <v>3</v>
      </c>
      <c r="J19" s="8">
        <f t="shared" ca="1" si="5"/>
        <v>45</v>
      </c>
      <c r="K19" s="14" t="str">
        <f t="shared" ca="1" si="3"/>
        <v>VENCIDAS</v>
      </c>
      <c r="L19" s="11"/>
      <c r="M19" s="83" t="e">
        <f>+VLOOKUP(B19,#REF!,12,0)</f>
        <v>#REF!</v>
      </c>
      <c r="N19" s="83" t="e">
        <f>+VLOOKUP(B19,#REF!,13,0)</f>
        <v>#REF!</v>
      </c>
      <c r="O19" s="85"/>
    </row>
    <row r="20" spans="1:15" ht="14.5" x14ac:dyDescent="0.35">
      <c r="A20" s="33">
        <v>14</v>
      </c>
      <c r="B20" s="62">
        <v>7628966</v>
      </c>
      <c r="C20" s="9">
        <v>44075</v>
      </c>
      <c r="D20" s="124" t="s">
        <v>155</v>
      </c>
      <c r="E20" s="124" t="s">
        <v>557</v>
      </c>
      <c r="F20" s="8">
        <f t="shared" ca="1" si="0"/>
        <v>3</v>
      </c>
      <c r="G20" s="9">
        <v>44075</v>
      </c>
      <c r="H20" s="9">
        <f t="shared" ca="1" si="1"/>
        <v>45170</v>
      </c>
      <c r="I20" s="8">
        <f t="shared" ca="1" si="4"/>
        <v>3</v>
      </c>
      <c r="J20" s="8">
        <f t="shared" ca="1" si="5"/>
        <v>45</v>
      </c>
      <c r="K20" s="14" t="str">
        <f t="shared" ca="1" si="3"/>
        <v>VENCIDAS</v>
      </c>
      <c r="L20" s="11"/>
      <c r="M20" s="83" t="e">
        <f>+VLOOKUP(B20,#REF!,12,0)</f>
        <v>#REF!</v>
      </c>
      <c r="N20" s="83" t="e">
        <f>+VLOOKUP(B20,#REF!,13,0)</f>
        <v>#REF!</v>
      </c>
      <c r="O20" s="85"/>
    </row>
    <row r="21" spans="1:15" ht="14.5" x14ac:dyDescent="0.35">
      <c r="A21" s="33">
        <v>15</v>
      </c>
      <c r="B21" s="62">
        <v>1082924035</v>
      </c>
      <c r="C21" s="9">
        <v>44075</v>
      </c>
      <c r="D21" s="124" t="s">
        <v>157</v>
      </c>
      <c r="E21" s="124" t="s">
        <v>558</v>
      </c>
      <c r="F21" s="8">
        <f t="shared" ca="1" si="0"/>
        <v>3</v>
      </c>
      <c r="G21" s="9">
        <v>44075</v>
      </c>
      <c r="H21" s="9">
        <f t="shared" ca="1" si="1"/>
        <v>45170</v>
      </c>
      <c r="I21" s="8">
        <f t="shared" ca="1" si="4"/>
        <v>3</v>
      </c>
      <c r="J21" s="8">
        <f t="shared" ca="1" si="5"/>
        <v>45</v>
      </c>
      <c r="K21" s="14" t="str">
        <f t="shared" ca="1" si="3"/>
        <v>VENCIDAS</v>
      </c>
      <c r="L21" s="11"/>
      <c r="M21" s="83" t="e">
        <f>+VLOOKUP(B21,#REF!,12,0)</f>
        <v>#REF!</v>
      </c>
      <c r="N21" s="83" t="e">
        <f>+VLOOKUP(B21,#REF!,13,0)</f>
        <v>#REF!</v>
      </c>
      <c r="O21" s="85"/>
    </row>
    <row r="22" spans="1:15" ht="14.5" x14ac:dyDescent="0.35">
      <c r="A22" s="33">
        <v>16</v>
      </c>
      <c r="B22" s="62">
        <v>12545478</v>
      </c>
      <c r="C22" s="9">
        <v>44075</v>
      </c>
      <c r="D22" s="124" t="s">
        <v>158</v>
      </c>
      <c r="E22" s="124" t="s">
        <v>559</v>
      </c>
      <c r="F22" s="8">
        <f t="shared" ca="1" si="0"/>
        <v>3</v>
      </c>
      <c r="G22" s="9">
        <v>44075</v>
      </c>
      <c r="H22" s="9">
        <f t="shared" ca="1" si="1"/>
        <v>45170</v>
      </c>
      <c r="I22" s="8">
        <f t="shared" ca="1" si="4"/>
        <v>3</v>
      </c>
      <c r="J22" s="8">
        <f t="shared" ca="1" si="5"/>
        <v>45</v>
      </c>
      <c r="K22" s="14" t="str">
        <f t="shared" ca="1" si="3"/>
        <v>VENCIDAS</v>
      </c>
      <c r="L22" s="11"/>
      <c r="M22" s="83" t="e">
        <f>+VLOOKUP(B22,#REF!,12,0)</f>
        <v>#REF!</v>
      </c>
      <c r="N22" s="83" t="e">
        <f>+VLOOKUP(B22,#REF!,13,0)</f>
        <v>#REF!</v>
      </c>
      <c r="O22" s="85"/>
    </row>
    <row r="23" spans="1:15" ht="14.5" x14ac:dyDescent="0.35">
      <c r="A23" s="33">
        <v>17</v>
      </c>
      <c r="B23" s="62">
        <v>15427949</v>
      </c>
      <c r="C23" s="9">
        <v>44075</v>
      </c>
      <c r="D23" s="124" t="s">
        <v>159</v>
      </c>
      <c r="E23" s="124" t="s">
        <v>560</v>
      </c>
      <c r="F23" s="8">
        <f t="shared" ca="1" si="0"/>
        <v>3</v>
      </c>
      <c r="G23" s="9">
        <v>44075</v>
      </c>
      <c r="H23" s="9">
        <f t="shared" ca="1" si="1"/>
        <v>45170</v>
      </c>
      <c r="I23" s="8">
        <f t="shared" ca="1" si="4"/>
        <v>3</v>
      </c>
      <c r="J23" s="8">
        <f t="shared" ca="1" si="5"/>
        <v>45</v>
      </c>
      <c r="K23" s="14" t="str">
        <f t="shared" ca="1" si="3"/>
        <v>VENCIDAS</v>
      </c>
      <c r="L23" s="11"/>
      <c r="M23" s="83" t="e">
        <f>+VLOOKUP(B23,#REF!,12,0)</f>
        <v>#REF!</v>
      </c>
      <c r="N23" s="83" t="e">
        <f>+VLOOKUP(B23,#REF!,13,0)</f>
        <v>#REF!</v>
      </c>
      <c r="O23" s="85"/>
    </row>
    <row r="24" spans="1:15" ht="14.5" x14ac:dyDescent="0.35">
      <c r="A24" s="33">
        <v>18</v>
      </c>
      <c r="B24" s="62">
        <v>7232038</v>
      </c>
      <c r="C24" s="9">
        <v>44075</v>
      </c>
      <c r="D24" s="124" t="s">
        <v>162</v>
      </c>
      <c r="E24" s="124" t="s">
        <v>547</v>
      </c>
      <c r="F24" s="8">
        <f t="shared" ref="F24:F58" ca="1" si="6">DATEDIF(C24,TODAY(),"Y")</f>
        <v>3</v>
      </c>
      <c r="G24" s="9">
        <v>44075</v>
      </c>
      <c r="H24" s="9">
        <f t="shared" ref="H24:H58" ca="1" si="7">DATE(YEAR(G24)+I24,MONTH(G24),DAY(G24))</f>
        <v>45170</v>
      </c>
      <c r="I24" s="8">
        <f t="shared" ca="1" si="4"/>
        <v>3</v>
      </c>
      <c r="J24" s="8">
        <f t="shared" ref="J24:J58" ca="1" si="8">+I24*15</f>
        <v>45</v>
      </c>
      <c r="K24" s="14" t="str">
        <f t="shared" ref="K24:K58" ca="1" si="9">IF(I24&gt;=1,"VENCIDAS","----")</f>
        <v>VENCIDAS</v>
      </c>
      <c r="L24" s="11"/>
      <c r="M24" s="83" t="e">
        <f>+VLOOKUP(B24,#REF!,12,0)</f>
        <v>#REF!</v>
      </c>
      <c r="N24" s="83" t="e">
        <f>+VLOOKUP(B24,#REF!,13,0)</f>
        <v>#REF!</v>
      </c>
      <c r="O24" s="85"/>
    </row>
    <row r="25" spans="1:15" ht="14.5" x14ac:dyDescent="0.35">
      <c r="A25" s="33">
        <v>19</v>
      </c>
      <c r="B25" s="62">
        <v>84459768</v>
      </c>
      <c r="C25" s="9">
        <v>44075</v>
      </c>
      <c r="D25" s="124" t="s">
        <v>163</v>
      </c>
      <c r="E25" s="124" t="s">
        <v>539</v>
      </c>
      <c r="F25" s="8">
        <f t="shared" ca="1" si="6"/>
        <v>3</v>
      </c>
      <c r="G25" s="9">
        <v>44075</v>
      </c>
      <c r="H25" s="9">
        <f t="shared" ca="1" si="7"/>
        <v>45170</v>
      </c>
      <c r="I25" s="8">
        <f t="shared" ca="1" si="4"/>
        <v>3</v>
      </c>
      <c r="J25" s="8">
        <f t="shared" ca="1" si="8"/>
        <v>45</v>
      </c>
      <c r="K25" s="14" t="str">
        <f t="shared" ca="1" si="9"/>
        <v>VENCIDAS</v>
      </c>
      <c r="L25" s="11"/>
      <c r="M25" s="83" t="e">
        <f>+VLOOKUP(B25,#REF!,12,0)</f>
        <v>#REF!</v>
      </c>
      <c r="N25" s="83" t="e">
        <f>+VLOOKUP(B25,#REF!,13,0)</f>
        <v>#REF!</v>
      </c>
      <c r="O25" s="85"/>
    </row>
    <row r="26" spans="1:15" ht="14.5" x14ac:dyDescent="0.35">
      <c r="A26" s="33">
        <v>20</v>
      </c>
      <c r="B26" s="62">
        <v>1082471430</v>
      </c>
      <c r="C26" s="9">
        <v>44075</v>
      </c>
      <c r="D26" s="124" t="s">
        <v>164</v>
      </c>
      <c r="E26" s="124" t="s">
        <v>562</v>
      </c>
      <c r="F26" s="8">
        <f t="shared" ca="1" si="6"/>
        <v>3</v>
      </c>
      <c r="G26" s="9">
        <v>44075</v>
      </c>
      <c r="H26" s="9">
        <f t="shared" ca="1" si="7"/>
        <v>45170</v>
      </c>
      <c r="I26" s="8">
        <f t="shared" ca="1" si="4"/>
        <v>3</v>
      </c>
      <c r="J26" s="8">
        <f t="shared" ca="1" si="8"/>
        <v>45</v>
      </c>
      <c r="K26" s="14" t="str">
        <f t="shared" ca="1" si="9"/>
        <v>VENCIDAS</v>
      </c>
      <c r="L26" s="11"/>
      <c r="M26" s="83" t="e">
        <f>+VLOOKUP(B26,#REF!,12,0)</f>
        <v>#REF!</v>
      </c>
      <c r="N26" s="83" t="e">
        <f>+VLOOKUP(B26,#REF!,13,0)</f>
        <v>#REF!</v>
      </c>
      <c r="O26" s="85"/>
    </row>
    <row r="27" spans="1:15" ht="14.5" x14ac:dyDescent="0.35">
      <c r="A27" s="33">
        <v>21</v>
      </c>
      <c r="B27" s="62">
        <v>1024540308</v>
      </c>
      <c r="C27" s="9">
        <v>44075</v>
      </c>
      <c r="D27" s="124" t="s">
        <v>165</v>
      </c>
      <c r="E27" s="124" t="s">
        <v>556</v>
      </c>
      <c r="F27" s="8">
        <f t="shared" ca="1" si="6"/>
        <v>3</v>
      </c>
      <c r="G27" s="9">
        <v>44075</v>
      </c>
      <c r="H27" s="9">
        <f t="shared" ca="1" si="7"/>
        <v>45170</v>
      </c>
      <c r="I27" s="8">
        <f t="shared" ca="1" si="4"/>
        <v>3</v>
      </c>
      <c r="J27" s="8">
        <f t="shared" ca="1" si="8"/>
        <v>45</v>
      </c>
      <c r="K27" s="14" t="str">
        <f t="shared" ca="1" si="9"/>
        <v>VENCIDAS</v>
      </c>
      <c r="L27" s="11"/>
      <c r="M27" s="83" t="e">
        <f>+VLOOKUP(B27,#REF!,12,0)</f>
        <v>#REF!</v>
      </c>
      <c r="N27" s="83" t="e">
        <f>+VLOOKUP(B27,#REF!,13,0)</f>
        <v>#REF!</v>
      </c>
      <c r="O27" s="85"/>
    </row>
    <row r="28" spans="1:15" ht="14.5" x14ac:dyDescent="0.35">
      <c r="A28" s="33">
        <v>22</v>
      </c>
      <c r="B28" s="62">
        <v>1143147186</v>
      </c>
      <c r="C28" s="9">
        <v>44075</v>
      </c>
      <c r="D28" s="124" t="s">
        <v>166</v>
      </c>
      <c r="E28" s="124" t="s">
        <v>548</v>
      </c>
      <c r="F28" s="8">
        <f t="shared" ca="1" si="6"/>
        <v>3</v>
      </c>
      <c r="G28" s="9">
        <v>44075</v>
      </c>
      <c r="H28" s="9">
        <f t="shared" ca="1" si="7"/>
        <v>45170</v>
      </c>
      <c r="I28" s="8">
        <f t="shared" ca="1" si="4"/>
        <v>3</v>
      </c>
      <c r="J28" s="8">
        <f t="shared" ca="1" si="8"/>
        <v>45</v>
      </c>
      <c r="K28" s="14" t="str">
        <f t="shared" ca="1" si="9"/>
        <v>VENCIDAS</v>
      </c>
      <c r="L28" s="11"/>
      <c r="M28" s="83" t="e">
        <f>+VLOOKUP(B28,#REF!,12,0)</f>
        <v>#REF!</v>
      </c>
      <c r="N28" s="83" t="e">
        <f>+VLOOKUP(B28,#REF!,13,0)</f>
        <v>#REF!</v>
      </c>
      <c r="O28" s="85"/>
    </row>
    <row r="29" spans="1:15" ht="14.5" x14ac:dyDescent="0.35">
      <c r="A29" s="33">
        <v>23</v>
      </c>
      <c r="B29" s="62">
        <v>7601290</v>
      </c>
      <c r="C29" s="9">
        <v>44075</v>
      </c>
      <c r="D29" s="124" t="s">
        <v>167</v>
      </c>
      <c r="E29" s="124" t="s">
        <v>550</v>
      </c>
      <c r="F29" s="8">
        <f t="shared" ca="1" si="6"/>
        <v>3</v>
      </c>
      <c r="G29" s="9">
        <v>44075</v>
      </c>
      <c r="H29" s="9">
        <f t="shared" ca="1" si="7"/>
        <v>45170</v>
      </c>
      <c r="I29" s="8">
        <f t="shared" ca="1" si="4"/>
        <v>3</v>
      </c>
      <c r="J29" s="8">
        <f t="shared" ca="1" si="8"/>
        <v>45</v>
      </c>
      <c r="K29" s="14" t="str">
        <f t="shared" ca="1" si="9"/>
        <v>VENCIDAS</v>
      </c>
      <c r="L29" s="11"/>
      <c r="M29" s="83" t="e">
        <f>+VLOOKUP(B29,#REF!,12,0)</f>
        <v>#REF!</v>
      </c>
      <c r="N29" s="83" t="e">
        <f>+VLOOKUP(B29,#REF!,13,0)</f>
        <v>#REF!</v>
      </c>
      <c r="O29" s="85"/>
    </row>
    <row r="30" spans="1:15" ht="14.5" x14ac:dyDescent="0.35">
      <c r="A30" s="33">
        <v>24</v>
      </c>
      <c r="B30" s="62">
        <v>5110102</v>
      </c>
      <c r="C30" s="9">
        <v>44075</v>
      </c>
      <c r="D30" s="124" t="s">
        <v>169</v>
      </c>
      <c r="E30" s="124" t="s">
        <v>563</v>
      </c>
      <c r="F30" s="8">
        <f t="shared" ca="1" si="6"/>
        <v>3</v>
      </c>
      <c r="G30" s="9">
        <v>44075</v>
      </c>
      <c r="H30" s="9">
        <f t="shared" ca="1" si="7"/>
        <v>45170</v>
      </c>
      <c r="I30" s="8">
        <f t="shared" ca="1" si="4"/>
        <v>3</v>
      </c>
      <c r="J30" s="8">
        <f t="shared" ca="1" si="8"/>
        <v>45</v>
      </c>
      <c r="K30" s="14" t="str">
        <f t="shared" ca="1" si="9"/>
        <v>VENCIDAS</v>
      </c>
      <c r="L30" s="11"/>
      <c r="M30" s="83" t="e">
        <f>+VLOOKUP(B30,#REF!,12,0)</f>
        <v>#REF!</v>
      </c>
      <c r="N30" s="83" t="e">
        <f>+VLOOKUP(B30,#REF!,13,0)</f>
        <v>#REF!</v>
      </c>
      <c r="O30" s="85"/>
    </row>
    <row r="31" spans="1:15" ht="14.5" x14ac:dyDescent="0.35">
      <c r="A31" s="33">
        <v>25</v>
      </c>
      <c r="B31" s="62">
        <v>1128153071</v>
      </c>
      <c r="C31" s="9">
        <v>44075</v>
      </c>
      <c r="D31" s="124" t="s">
        <v>170</v>
      </c>
      <c r="E31" s="124" t="s">
        <v>564</v>
      </c>
      <c r="F31" s="8">
        <f t="shared" ca="1" si="6"/>
        <v>3</v>
      </c>
      <c r="G31" s="9">
        <v>44075</v>
      </c>
      <c r="H31" s="9">
        <f t="shared" ca="1" si="7"/>
        <v>45170</v>
      </c>
      <c r="I31" s="8">
        <f t="shared" ca="1" si="4"/>
        <v>3</v>
      </c>
      <c r="J31" s="8">
        <f t="shared" ca="1" si="8"/>
        <v>45</v>
      </c>
      <c r="K31" s="14" t="str">
        <f t="shared" ca="1" si="9"/>
        <v>VENCIDAS</v>
      </c>
      <c r="L31" s="11"/>
      <c r="M31" s="83" t="e">
        <f>+VLOOKUP(B31,#REF!,12,0)</f>
        <v>#REF!</v>
      </c>
      <c r="N31" s="83" t="e">
        <f>+VLOOKUP(B31,#REF!,13,0)</f>
        <v>#REF!</v>
      </c>
      <c r="O31" s="85"/>
    </row>
    <row r="32" spans="1:15" ht="14.5" x14ac:dyDescent="0.35">
      <c r="A32" s="33">
        <v>26</v>
      </c>
      <c r="B32" s="62">
        <v>12534771</v>
      </c>
      <c r="C32" s="9">
        <v>44075</v>
      </c>
      <c r="D32" s="124" t="s">
        <v>171</v>
      </c>
      <c r="E32" s="124" t="s">
        <v>555</v>
      </c>
      <c r="F32" s="8">
        <f t="shared" ca="1" si="6"/>
        <v>3</v>
      </c>
      <c r="G32" s="9">
        <v>44075</v>
      </c>
      <c r="H32" s="9">
        <f t="shared" ca="1" si="7"/>
        <v>45170</v>
      </c>
      <c r="I32" s="8">
        <f t="shared" ca="1" si="4"/>
        <v>3</v>
      </c>
      <c r="J32" s="8">
        <f t="shared" ca="1" si="8"/>
        <v>45</v>
      </c>
      <c r="K32" s="14" t="str">
        <f t="shared" ca="1" si="9"/>
        <v>VENCIDAS</v>
      </c>
      <c r="L32" s="11"/>
      <c r="M32" s="83" t="e">
        <f>+VLOOKUP(B32,#REF!,12,0)</f>
        <v>#REF!</v>
      </c>
      <c r="N32" s="83" t="e">
        <f>+VLOOKUP(B32,#REF!,13,0)</f>
        <v>#REF!</v>
      </c>
      <c r="O32" s="85"/>
    </row>
    <row r="33" spans="1:15" ht="14.5" x14ac:dyDescent="0.35">
      <c r="A33" s="33">
        <v>27</v>
      </c>
      <c r="B33" s="62">
        <v>7632047</v>
      </c>
      <c r="C33" s="9">
        <v>44075</v>
      </c>
      <c r="D33" s="124" t="s">
        <v>172</v>
      </c>
      <c r="E33" s="124" t="s">
        <v>548</v>
      </c>
      <c r="F33" s="8">
        <f t="shared" ca="1" si="6"/>
        <v>3</v>
      </c>
      <c r="G33" s="9">
        <v>44075</v>
      </c>
      <c r="H33" s="9">
        <f t="shared" ca="1" si="7"/>
        <v>45170</v>
      </c>
      <c r="I33" s="8">
        <f t="shared" ca="1" si="4"/>
        <v>3</v>
      </c>
      <c r="J33" s="8">
        <f t="shared" ca="1" si="8"/>
        <v>45</v>
      </c>
      <c r="K33" s="14" t="str">
        <f t="shared" ca="1" si="9"/>
        <v>VENCIDAS</v>
      </c>
      <c r="L33" s="11"/>
      <c r="M33" s="83" t="e">
        <f>+VLOOKUP(B33,#REF!,12,0)</f>
        <v>#REF!</v>
      </c>
      <c r="N33" s="83" t="e">
        <f>+VLOOKUP(B33,#REF!,13,0)</f>
        <v>#REF!</v>
      </c>
      <c r="O33" s="85"/>
    </row>
    <row r="34" spans="1:15" ht="14.5" x14ac:dyDescent="0.35">
      <c r="A34" s="33">
        <v>28</v>
      </c>
      <c r="B34" s="62">
        <v>1004344822</v>
      </c>
      <c r="C34" s="9">
        <v>44075</v>
      </c>
      <c r="D34" s="124" t="s">
        <v>173</v>
      </c>
      <c r="E34" s="124" t="s">
        <v>559</v>
      </c>
      <c r="F34" s="8">
        <f t="shared" ca="1" si="6"/>
        <v>3</v>
      </c>
      <c r="G34" s="9">
        <v>44075</v>
      </c>
      <c r="H34" s="9">
        <f t="shared" ca="1" si="7"/>
        <v>45170</v>
      </c>
      <c r="I34" s="8">
        <f t="shared" ca="1" si="4"/>
        <v>3</v>
      </c>
      <c r="J34" s="8">
        <f t="shared" ca="1" si="8"/>
        <v>45</v>
      </c>
      <c r="K34" s="14" t="str">
        <f t="shared" ca="1" si="9"/>
        <v>VENCIDAS</v>
      </c>
      <c r="L34" s="11"/>
      <c r="M34" s="83" t="e">
        <f>+VLOOKUP(B34,#REF!,12,0)</f>
        <v>#REF!</v>
      </c>
      <c r="N34" s="83" t="e">
        <f>+VLOOKUP(B34,#REF!,13,0)</f>
        <v>#REF!</v>
      </c>
      <c r="O34" s="85"/>
    </row>
    <row r="35" spans="1:15" ht="14.5" x14ac:dyDescent="0.35">
      <c r="A35" s="33">
        <v>29</v>
      </c>
      <c r="B35" s="62">
        <v>12559634</v>
      </c>
      <c r="C35" s="9">
        <v>44075</v>
      </c>
      <c r="D35" s="124" t="s">
        <v>174</v>
      </c>
      <c r="E35" s="124" t="s">
        <v>562</v>
      </c>
      <c r="F35" s="8">
        <f t="shared" ca="1" si="6"/>
        <v>3</v>
      </c>
      <c r="G35" s="9">
        <v>44075</v>
      </c>
      <c r="H35" s="9">
        <f t="shared" ca="1" si="7"/>
        <v>45170</v>
      </c>
      <c r="I35" s="8">
        <f t="shared" ca="1" si="4"/>
        <v>3</v>
      </c>
      <c r="J35" s="8">
        <f t="shared" ca="1" si="8"/>
        <v>45</v>
      </c>
      <c r="K35" s="14" t="str">
        <f t="shared" ca="1" si="9"/>
        <v>VENCIDAS</v>
      </c>
      <c r="L35" s="11"/>
      <c r="M35" s="83" t="e">
        <f>+VLOOKUP(B35,#REF!,12,0)</f>
        <v>#REF!</v>
      </c>
      <c r="N35" s="83" t="e">
        <f>+VLOOKUP(B35,#REF!,13,0)</f>
        <v>#REF!</v>
      </c>
      <c r="O35" s="85"/>
    </row>
    <row r="36" spans="1:15" ht="14.5" x14ac:dyDescent="0.35">
      <c r="A36" s="33">
        <v>30</v>
      </c>
      <c r="B36" s="62">
        <v>85448733</v>
      </c>
      <c r="C36" s="9">
        <v>44075</v>
      </c>
      <c r="D36" s="124" t="s">
        <v>175</v>
      </c>
      <c r="E36" s="124" t="s">
        <v>565</v>
      </c>
      <c r="F36" s="8">
        <f t="shared" ca="1" si="6"/>
        <v>3</v>
      </c>
      <c r="G36" s="9">
        <v>44075</v>
      </c>
      <c r="H36" s="9">
        <f t="shared" ca="1" si="7"/>
        <v>45170</v>
      </c>
      <c r="I36" s="8">
        <f t="shared" ref="I36:I64" ca="1" si="10">DATEDIF(G36,TODAY(),"Y")</f>
        <v>3</v>
      </c>
      <c r="J36" s="8">
        <f t="shared" ca="1" si="8"/>
        <v>45</v>
      </c>
      <c r="K36" s="14" t="str">
        <f t="shared" ca="1" si="9"/>
        <v>VENCIDAS</v>
      </c>
      <c r="L36" s="11"/>
      <c r="M36" s="83" t="e">
        <f>+VLOOKUP(B36,#REF!,12,0)</f>
        <v>#REF!</v>
      </c>
      <c r="N36" s="83" t="e">
        <f>+VLOOKUP(B36,#REF!,13,0)</f>
        <v>#REF!</v>
      </c>
      <c r="O36" s="85"/>
    </row>
    <row r="37" spans="1:15" ht="14.5" x14ac:dyDescent="0.35">
      <c r="A37" s="33">
        <v>31</v>
      </c>
      <c r="B37" s="62">
        <v>85452059</v>
      </c>
      <c r="C37" s="9">
        <v>44075</v>
      </c>
      <c r="D37" s="124" t="s">
        <v>181</v>
      </c>
      <c r="E37" s="124" t="s">
        <v>557</v>
      </c>
      <c r="F37" s="8">
        <f t="shared" ca="1" si="6"/>
        <v>3</v>
      </c>
      <c r="G37" s="9">
        <v>44075</v>
      </c>
      <c r="H37" s="9">
        <f t="shared" ca="1" si="7"/>
        <v>45170</v>
      </c>
      <c r="I37" s="8">
        <f t="shared" ca="1" si="10"/>
        <v>3</v>
      </c>
      <c r="J37" s="8">
        <f t="shared" ca="1" si="8"/>
        <v>45</v>
      </c>
      <c r="K37" s="14" t="str">
        <f t="shared" ca="1" si="9"/>
        <v>VENCIDAS</v>
      </c>
      <c r="L37" s="11"/>
      <c r="M37" s="83" t="e">
        <f>+VLOOKUP(B37,#REF!,12,0)</f>
        <v>#REF!</v>
      </c>
      <c r="N37" s="83" t="e">
        <f>+VLOOKUP(B37,#REF!,13,0)</f>
        <v>#REF!</v>
      </c>
      <c r="O37" s="85"/>
    </row>
    <row r="38" spans="1:15" ht="14.5" x14ac:dyDescent="0.35">
      <c r="A38" s="33">
        <v>32</v>
      </c>
      <c r="B38" s="62">
        <v>84455026</v>
      </c>
      <c r="C38" s="9">
        <v>44075</v>
      </c>
      <c r="D38" s="124" t="s">
        <v>183</v>
      </c>
      <c r="E38" s="124" t="s">
        <v>550</v>
      </c>
      <c r="F38" s="8">
        <f t="shared" ca="1" si="6"/>
        <v>3</v>
      </c>
      <c r="G38" s="9">
        <v>44075</v>
      </c>
      <c r="H38" s="9">
        <f t="shared" ca="1" si="7"/>
        <v>45170</v>
      </c>
      <c r="I38" s="8">
        <f t="shared" ca="1" si="10"/>
        <v>3</v>
      </c>
      <c r="J38" s="8">
        <f t="shared" ca="1" si="8"/>
        <v>45</v>
      </c>
      <c r="K38" s="14" t="str">
        <f t="shared" ca="1" si="9"/>
        <v>VENCIDAS</v>
      </c>
      <c r="L38" s="11"/>
      <c r="M38" s="83" t="e">
        <f>+VLOOKUP(B38,#REF!,12,0)</f>
        <v>#REF!</v>
      </c>
      <c r="N38" s="83" t="e">
        <f>+VLOOKUP(B38,#REF!,13,0)</f>
        <v>#REF!</v>
      </c>
      <c r="O38" s="85"/>
    </row>
    <row r="39" spans="1:15" ht="14.5" x14ac:dyDescent="0.35">
      <c r="A39" s="33">
        <v>33</v>
      </c>
      <c r="B39" s="62">
        <v>85452694</v>
      </c>
      <c r="C39" s="9">
        <v>44075</v>
      </c>
      <c r="D39" s="124" t="s">
        <v>184</v>
      </c>
      <c r="E39" s="124" t="s">
        <v>547</v>
      </c>
      <c r="F39" s="8">
        <f t="shared" ca="1" si="6"/>
        <v>3</v>
      </c>
      <c r="G39" s="9">
        <v>44075</v>
      </c>
      <c r="H39" s="9">
        <f t="shared" ca="1" si="7"/>
        <v>45170</v>
      </c>
      <c r="I39" s="8">
        <f t="shared" ca="1" si="10"/>
        <v>3</v>
      </c>
      <c r="J39" s="8">
        <f t="shared" ca="1" si="8"/>
        <v>45</v>
      </c>
      <c r="K39" s="14" t="str">
        <f t="shared" ca="1" si="9"/>
        <v>VENCIDAS</v>
      </c>
      <c r="L39" s="11"/>
      <c r="M39" s="83" t="e">
        <f>+VLOOKUP(B39,#REF!,12,0)</f>
        <v>#REF!</v>
      </c>
      <c r="N39" s="83" t="e">
        <f>+VLOOKUP(B39,#REF!,13,0)</f>
        <v>#REF!</v>
      </c>
      <c r="O39" s="85"/>
    </row>
    <row r="40" spans="1:15" ht="14.5" x14ac:dyDescent="0.35">
      <c r="A40" s="33">
        <v>34</v>
      </c>
      <c r="B40" s="62">
        <v>1102229120</v>
      </c>
      <c r="C40" s="9">
        <v>44075</v>
      </c>
      <c r="D40" s="124" t="s">
        <v>186</v>
      </c>
      <c r="E40" s="124" t="s">
        <v>559</v>
      </c>
      <c r="F40" s="8">
        <f t="shared" ca="1" si="6"/>
        <v>3</v>
      </c>
      <c r="G40" s="9">
        <v>44075</v>
      </c>
      <c r="H40" s="9">
        <f t="shared" ca="1" si="7"/>
        <v>45170</v>
      </c>
      <c r="I40" s="8">
        <f t="shared" ca="1" si="10"/>
        <v>3</v>
      </c>
      <c r="J40" s="8">
        <f t="shared" ca="1" si="8"/>
        <v>45</v>
      </c>
      <c r="K40" s="14" t="str">
        <f t="shared" ca="1" si="9"/>
        <v>VENCIDAS</v>
      </c>
      <c r="L40" s="11"/>
      <c r="M40" s="83" t="e">
        <f>+VLOOKUP(B40,#REF!,12,0)</f>
        <v>#REF!</v>
      </c>
      <c r="N40" s="83" t="e">
        <f>+VLOOKUP(B40,#REF!,13,0)</f>
        <v>#REF!</v>
      </c>
      <c r="O40" s="85"/>
    </row>
    <row r="41" spans="1:15" ht="14.5" x14ac:dyDescent="0.35">
      <c r="A41" s="33">
        <v>35</v>
      </c>
      <c r="B41" s="62">
        <v>12547281</v>
      </c>
      <c r="C41" s="9">
        <v>44075</v>
      </c>
      <c r="D41" s="124" t="s">
        <v>188</v>
      </c>
      <c r="E41" s="124" t="s">
        <v>565</v>
      </c>
      <c r="F41" s="8">
        <f t="shared" ca="1" si="6"/>
        <v>3</v>
      </c>
      <c r="G41" s="9">
        <v>44075</v>
      </c>
      <c r="H41" s="9">
        <f t="shared" ca="1" si="7"/>
        <v>45170</v>
      </c>
      <c r="I41" s="8">
        <f t="shared" ca="1" si="10"/>
        <v>3</v>
      </c>
      <c r="J41" s="8">
        <f t="shared" ca="1" si="8"/>
        <v>45</v>
      </c>
      <c r="K41" s="14" t="str">
        <f t="shared" ca="1" si="9"/>
        <v>VENCIDAS</v>
      </c>
      <c r="L41" s="11"/>
      <c r="M41" s="83" t="e">
        <f>+VLOOKUP(B41,#REF!,12,0)</f>
        <v>#REF!</v>
      </c>
      <c r="N41" s="83" t="e">
        <f>+VLOOKUP(B41,#REF!,13,0)</f>
        <v>#REF!</v>
      </c>
      <c r="O41" s="85"/>
    </row>
    <row r="42" spans="1:15" ht="14.5" x14ac:dyDescent="0.35">
      <c r="A42" s="33">
        <v>36</v>
      </c>
      <c r="B42" s="62">
        <v>57463973</v>
      </c>
      <c r="C42" s="9">
        <v>44075</v>
      </c>
      <c r="D42" s="124" t="s">
        <v>193</v>
      </c>
      <c r="E42" s="124" t="s">
        <v>556</v>
      </c>
      <c r="F42" s="8">
        <f t="shared" ca="1" si="6"/>
        <v>3</v>
      </c>
      <c r="G42" s="9">
        <v>44075</v>
      </c>
      <c r="H42" s="9">
        <f t="shared" ca="1" si="7"/>
        <v>45170</v>
      </c>
      <c r="I42" s="8">
        <f t="shared" ca="1" si="10"/>
        <v>3</v>
      </c>
      <c r="J42" s="8">
        <f t="shared" ca="1" si="8"/>
        <v>45</v>
      </c>
      <c r="K42" s="14" t="str">
        <f t="shared" ca="1" si="9"/>
        <v>VENCIDAS</v>
      </c>
      <c r="L42" s="11"/>
      <c r="M42" s="83" t="e">
        <f>+VLOOKUP(B42,#REF!,12,0)</f>
        <v>#REF!</v>
      </c>
      <c r="N42" s="83" t="e">
        <f>+VLOOKUP(B42,#REF!,13,0)</f>
        <v>#REF!</v>
      </c>
      <c r="O42" s="85"/>
    </row>
    <row r="43" spans="1:15" ht="14.5" x14ac:dyDescent="0.35">
      <c r="A43" s="33">
        <v>37</v>
      </c>
      <c r="B43" s="62">
        <v>1082936636</v>
      </c>
      <c r="C43" s="9">
        <v>44075</v>
      </c>
      <c r="D43" s="124" t="s">
        <v>198</v>
      </c>
      <c r="E43" s="124" t="s">
        <v>559</v>
      </c>
      <c r="F43" s="8">
        <f t="shared" ca="1" si="6"/>
        <v>3</v>
      </c>
      <c r="G43" s="9">
        <v>44075</v>
      </c>
      <c r="H43" s="9">
        <f t="shared" ca="1" si="7"/>
        <v>45170</v>
      </c>
      <c r="I43" s="8">
        <f t="shared" ca="1" si="10"/>
        <v>3</v>
      </c>
      <c r="J43" s="8">
        <f t="shared" ca="1" si="8"/>
        <v>45</v>
      </c>
      <c r="K43" s="14" t="str">
        <f t="shared" ca="1" si="9"/>
        <v>VENCIDAS</v>
      </c>
      <c r="L43" s="11"/>
      <c r="M43" s="83" t="e">
        <f>+VLOOKUP(B43,#REF!,12,0)</f>
        <v>#REF!</v>
      </c>
      <c r="N43" s="83" t="e">
        <f>+VLOOKUP(B43,#REF!,13,0)</f>
        <v>#REF!</v>
      </c>
      <c r="O43" s="85"/>
    </row>
    <row r="44" spans="1:15" ht="14.5" x14ac:dyDescent="0.35">
      <c r="A44" s="33">
        <v>38</v>
      </c>
      <c r="B44" s="62">
        <v>85464659</v>
      </c>
      <c r="C44" s="9">
        <v>44075</v>
      </c>
      <c r="D44" s="124" t="s">
        <v>201</v>
      </c>
      <c r="E44" s="124" t="s">
        <v>564</v>
      </c>
      <c r="F44" s="8">
        <f t="shared" ca="1" si="6"/>
        <v>3</v>
      </c>
      <c r="G44" s="9">
        <v>44075</v>
      </c>
      <c r="H44" s="9">
        <f t="shared" ca="1" si="7"/>
        <v>45170</v>
      </c>
      <c r="I44" s="8">
        <f t="shared" ca="1" si="10"/>
        <v>3</v>
      </c>
      <c r="J44" s="8">
        <f t="shared" ca="1" si="8"/>
        <v>45</v>
      </c>
      <c r="K44" s="14" t="str">
        <f t="shared" ca="1" si="9"/>
        <v>VENCIDAS</v>
      </c>
      <c r="L44" s="11"/>
      <c r="M44" s="83" t="e">
        <f>+VLOOKUP(B44,#REF!,12,0)</f>
        <v>#REF!</v>
      </c>
      <c r="N44" s="83" t="e">
        <f>+VLOOKUP(B44,#REF!,13,0)</f>
        <v>#REF!</v>
      </c>
      <c r="O44" s="85"/>
    </row>
    <row r="45" spans="1:15" ht="14.5" x14ac:dyDescent="0.35">
      <c r="A45" s="33">
        <v>39</v>
      </c>
      <c r="B45" s="62">
        <v>52798420</v>
      </c>
      <c r="C45" s="9">
        <v>44075</v>
      </c>
      <c r="D45" s="124" t="s">
        <v>202</v>
      </c>
      <c r="E45" s="124" t="s">
        <v>539</v>
      </c>
      <c r="F45" s="8">
        <f t="shared" ca="1" si="6"/>
        <v>3</v>
      </c>
      <c r="G45" s="9">
        <v>44075</v>
      </c>
      <c r="H45" s="9">
        <f t="shared" ca="1" si="7"/>
        <v>45170</v>
      </c>
      <c r="I45" s="8">
        <f t="shared" ca="1" si="10"/>
        <v>3</v>
      </c>
      <c r="J45" s="8">
        <f t="shared" ca="1" si="8"/>
        <v>45</v>
      </c>
      <c r="K45" s="14" t="str">
        <f t="shared" ca="1" si="9"/>
        <v>VENCIDAS</v>
      </c>
      <c r="L45" s="11"/>
      <c r="M45" s="83" t="e">
        <f>+VLOOKUP(B45,#REF!,12,0)</f>
        <v>#REF!</v>
      </c>
      <c r="N45" s="83" t="e">
        <f>+VLOOKUP(B45,#REF!,13,0)</f>
        <v>#REF!</v>
      </c>
      <c r="O45" s="85"/>
    </row>
    <row r="46" spans="1:15" ht="14.5" x14ac:dyDescent="0.35">
      <c r="A46" s="33">
        <v>40</v>
      </c>
      <c r="B46" s="62">
        <v>1083000693</v>
      </c>
      <c r="C46" s="9">
        <v>44075</v>
      </c>
      <c r="D46" s="124" t="s">
        <v>208</v>
      </c>
      <c r="E46" s="124" t="s">
        <v>539</v>
      </c>
      <c r="F46" s="8">
        <f t="shared" ca="1" si="6"/>
        <v>3</v>
      </c>
      <c r="G46" s="9">
        <v>44075</v>
      </c>
      <c r="H46" s="9">
        <f t="shared" ca="1" si="7"/>
        <v>45170</v>
      </c>
      <c r="I46" s="8">
        <f t="shared" ca="1" si="10"/>
        <v>3</v>
      </c>
      <c r="J46" s="8">
        <f t="shared" ca="1" si="8"/>
        <v>45</v>
      </c>
      <c r="K46" s="14" t="str">
        <f t="shared" ca="1" si="9"/>
        <v>VENCIDAS</v>
      </c>
      <c r="L46" s="11"/>
      <c r="M46" s="83" t="e">
        <f>+VLOOKUP(B46,#REF!,12,0)</f>
        <v>#REF!</v>
      </c>
      <c r="N46" s="83" t="e">
        <f>+VLOOKUP(B46,#REF!,13,0)</f>
        <v>#REF!</v>
      </c>
      <c r="O46" s="85"/>
    </row>
    <row r="47" spans="1:15" ht="14.5" x14ac:dyDescent="0.35">
      <c r="A47" s="33">
        <v>41</v>
      </c>
      <c r="B47" s="62">
        <v>7141042</v>
      </c>
      <c r="C47" s="9">
        <v>44075</v>
      </c>
      <c r="D47" s="124" t="s">
        <v>209</v>
      </c>
      <c r="E47" s="124" t="s">
        <v>559</v>
      </c>
      <c r="F47" s="8">
        <f t="shared" ca="1" si="6"/>
        <v>3</v>
      </c>
      <c r="G47" s="9">
        <v>44075</v>
      </c>
      <c r="H47" s="9">
        <f t="shared" ca="1" si="7"/>
        <v>45170</v>
      </c>
      <c r="I47" s="8">
        <f t="shared" ca="1" si="10"/>
        <v>3</v>
      </c>
      <c r="J47" s="8">
        <f t="shared" ca="1" si="8"/>
        <v>45</v>
      </c>
      <c r="K47" s="14" t="str">
        <f t="shared" ca="1" si="9"/>
        <v>VENCIDAS</v>
      </c>
      <c r="L47" s="11"/>
      <c r="M47" s="83" t="e">
        <f>+VLOOKUP(B47,#REF!,12,0)</f>
        <v>#REF!</v>
      </c>
      <c r="N47" s="83" t="e">
        <f>+VLOOKUP(B47,#REF!,13,0)</f>
        <v>#REF!</v>
      </c>
      <c r="O47" s="85"/>
    </row>
    <row r="48" spans="1:15" ht="14.5" x14ac:dyDescent="0.35">
      <c r="A48" s="33">
        <v>42</v>
      </c>
      <c r="B48" s="62">
        <v>19616280</v>
      </c>
      <c r="C48" s="9">
        <v>44075</v>
      </c>
      <c r="D48" s="124" t="s">
        <v>210</v>
      </c>
      <c r="E48" s="124" t="s">
        <v>555</v>
      </c>
      <c r="F48" s="8">
        <f t="shared" ca="1" si="6"/>
        <v>3</v>
      </c>
      <c r="G48" s="9">
        <v>44075</v>
      </c>
      <c r="H48" s="9">
        <f t="shared" ca="1" si="7"/>
        <v>45170</v>
      </c>
      <c r="I48" s="8">
        <f t="shared" ca="1" si="10"/>
        <v>3</v>
      </c>
      <c r="J48" s="8">
        <f t="shared" ca="1" si="8"/>
        <v>45</v>
      </c>
      <c r="K48" s="14" t="str">
        <f t="shared" ca="1" si="9"/>
        <v>VENCIDAS</v>
      </c>
      <c r="L48" s="11"/>
      <c r="M48" s="83" t="e">
        <f>+VLOOKUP(B48,#REF!,12,0)</f>
        <v>#REF!</v>
      </c>
      <c r="N48" s="83" t="e">
        <f>+VLOOKUP(B48,#REF!,13,0)</f>
        <v>#REF!</v>
      </c>
      <c r="O48" s="85"/>
    </row>
    <row r="49" spans="1:15" ht="14.5" x14ac:dyDescent="0.35">
      <c r="A49" s="33">
        <v>43</v>
      </c>
      <c r="B49" s="62">
        <v>85468267</v>
      </c>
      <c r="C49" s="9">
        <v>44075</v>
      </c>
      <c r="D49" s="124" t="s">
        <v>211</v>
      </c>
      <c r="E49" s="124" t="s">
        <v>571</v>
      </c>
      <c r="F49" s="8">
        <f t="shared" ca="1" si="6"/>
        <v>3</v>
      </c>
      <c r="G49" s="9">
        <v>44075</v>
      </c>
      <c r="H49" s="9">
        <f t="shared" ca="1" si="7"/>
        <v>45170</v>
      </c>
      <c r="I49" s="8">
        <f t="shared" ca="1" si="10"/>
        <v>3</v>
      </c>
      <c r="J49" s="8">
        <f t="shared" ca="1" si="8"/>
        <v>45</v>
      </c>
      <c r="K49" s="14" t="str">
        <f t="shared" ca="1" si="9"/>
        <v>VENCIDAS</v>
      </c>
      <c r="L49" s="11"/>
      <c r="M49" s="83" t="e">
        <f>+VLOOKUP(B49,#REF!,12,0)</f>
        <v>#REF!</v>
      </c>
      <c r="N49" s="83" t="e">
        <f>+VLOOKUP(B49,#REF!,13,0)</f>
        <v>#REF!</v>
      </c>
      <c r="O49" s="85"/>
    </row>
    <row r="50" spans="1:15" ht="14.5" x14ac:dyDescent="0.35">
      <c r="A50" s="33">
        <v>44</v>
      </c>
      <c r="B50" s="62">
        <v>85448202</v>
      </c>
      <c r="C50" s="9">
        <v>44075</v>
      </c>
      <c r="D50" s="124" t="s">
        <v>213</v>
      </c>
      <c r="E50" s="124" t="s">
        <v>548</v>
      </c>
      <c r="F50" s="8">
        <f t="shared" ca="1" si="6"/>
        <v>3</v>
      </c>
      <c r="G50" s="9">
        <v>44075</v>
      </c>
      <c r="H50" s="9">
        <f t="shared" ca="1" si="7"/>
        <v>45170</v>
      </c>
      <c r="I50" s="8">
        <f t="shared" ca="1" si="10"/>
        <v>3</v>
      </c>
      <c r="J50" s="8">
        <f t="shared" ca="1" si="8"/>
        <v>45</v>
      </c>
      <c r="K50" s="14" t="str">
        <f t="shared" ca="1" si="9"/>
        <v>VENCIDAS</v>
      </c>
      <c r="L50" s="11"/>
      <c r="M50" s="83" t="e">
        <f>+VLOOKUP(B50,#REF!,12,0)</f>
        <v>#REF!</v>
      </c>
      <c r="N50" s="83" t="e">
        <f>+VLOOKUP(B50,#REF!,13,0)</f>
        <v>#REF!</v>
      </c>
      <c r="O50" s="85"/>
    </row>
    <row r="51" spans="1:15" ht="14.5" x14ac:dyDescent="0.35">
      <c r="A51" s="33">
        <v>45</v>
      </c>
      <c r="B51" s="62">
        <v>1082064482</v>
      </c>
      <c r="C51" s="9">
        <v>44075</v>
      </c>
      <c r="D51" s="124" t="s">
        <v>214</v>
      </c>
      <c r="E51" s="124" t="s">
        <v>572</v>
      </c>
      <c r="F51" s="8">
        <f t="shared" ca="1" si="6"/>
        <v>3</v>
      </c>
      <c r="G51" s="9">
        <v>44075</v>
      </c>
      <c r="H51" s="9">
        <f t="shared" ca="1" si="7"/>
        <v>45170</v>
      </c>
      <c r="I51" s="8">
        <f t="shared" ca="1" si="10"/>
        <v>3</v>
      </c>
      <c r="J51" s="8">
        <f t="shared" ca="1" si="8"/>
        <v>45</v>
      </c>
      <c r="K51" s="14" t="str">
        <f t="shared" ca="1" si="9"/>
        <v>VENCIDAS</v>
      </c>
      <c r="L51" s="11"/>
      <c r="M51" s="83" t="e">
        <f>+VLOOKUP(B51,#REF!,12,0)</f>
        <v>#REF!</v>
      </c>
      <c r="N51" s="83" t="e">
        <f>+VLOOKUP(B51,#REF!,13,0)</f>
        <v>#REF!</v>
      </c>
      <c r="O51" s="85"/>
    </row>
    <row r="52" spans="1:15" ht="14.5" x14ac:dyDescent="0.35">
      <c r="A52" s="33">
        <v>46</v>
      </c>
      <c r="B52" s="62">
        <v>12558773</v>
      </c>
      <c r="C52" s="9">
        <v>44075</v>
      </c>
      <c r="D52" s="124" t="s">
        <v>215</v>
      </c>
      <c r="E52" s="124" t="s">
        <v>556</v>
      </c>
      <c r="F52" s="8">
        <f t="shared" ca="1" si="6"/>
        <v>3</v>
      </c>
      <c r="G52" s="9">
        <v>44075</v>
      </c>
      <c r="H52" s="9">
        <f t="shared" ca="1" si="7"/>
        <v>45170</v>
      </c>
      <c r="I52" s="8">
        <f t="shared" ca="1" si="10"/>
        <v>3</v>
      </c>
      <c r="J52" s="8">
        <f t="shared" ca="1" si="8"/>
        <v>45</v>
      </c>
      <c r="K52" s="14" t="str">
        <f t="shared" ca="1" si="9"/>
        <v>VENCIDAS</v>
      </c>
      <c r="L52" s="11"/>
      <c r="M52" s="83" t="e">
        <f>+VLOOKUP(B52,#REF!,12,0)</f>
        <v>#REF!</v>
      </c>
      <c r="N52" s="83" t="e">
        <f>+VLOOKUP(B52,#REF!,13,0)</f>
        <v>#REF!</v>
      </c>
      <c r="O52" s="85"/>
    </row>
    <row r="53" spans="1:15" ht="14.5" x14ac:dyDescent="0.35">
      <c r="A53" s="33">
        <v>47</v>
      </c>
      <c r="B53" s="62">
        <v>12559732</v>
      </c>
      <c r="C53" s="9">
        <v>44075</v>
      </c>
      <c r="D53" s="124" t="s">
        <v>217</v>
      </c>
      <c r="E53" s="124" t="s">
        <v>565</v>
      </c>
      <c r="F53" s="8">
        <f t="shared" ca="1" si="6"/>
        <v>3</v>
      </c>
      <c r="G53" s="9">
        <v>44075</v>
      </c>
      <c r="H53" s="9">
        <f t="shared" ca="1" si="7"/>
        <v>45170</v>
      </c>
      <c r="I53" s="8">
        <f t="shared" ca="1" si="10"/>
        <v>3</v>
      </c>
      <c r="J53" s="8">
        <f t="shared" ca="1" si="8"/>
        <v>45</v>
      </c>
      <c r="K53" s="14" t="str">
        <f t="shared" ca="1" si="9"/>
        <v>VENCIDAS</v>
      </c>
      <c r="L53" s="11"/>
      <c r="M53" s="83" t="e">
        <f>+VLOOKUP(B53,#REF!,12,0)</f>
        <v>#REF!</v>
      </c>
      <c r="N53" s="83" t="e">
        <f>+VLOOKUP(B53,#REF!,13,0)</f>
        <v>#REF!</v>
      </c>
      <c r="O53" s="85"/>
    </row>
    <row r="54" spans="1:15" ht="14.5" x14ac:dyDescent="0.35">
      <c r="A54" s="33">
        <v>48</v>
      </c>
      <c r="B54" s="62">
        <v>85155516</v>
      </c>
      <c r="C54" s="9">
        <v>44075</v>
      </c>
      <c r="D54" s="124" t="s">
        <v>218</v>
      </c>
      <c r="E54" s="124" t="s">
        <v>550</v>
      </c>
      <c r="F54" s="8">
        <f t="shared" ca="1" si="6"/>
        <v>3</v>
      </c>
      <c r="G54" s="9">
        <v>44075</v>
      </c>
      <c r="H54" s="9">
        <f t="shared" ca="1" si="7"/>
        <v>45170</v>
      </c>
      <c r="I54" s="8">
        <f t="shared" ca="1" si="10"/>
        <v>3</v>
      </c>
      <c r="J54" s="8">
        <f t="shared" ca="1" si="8"/>
        <v>45</v>
      </c>
      <c r="K54" s="14" t="str">
        <f t="shared" ca="1" si="9"/>
        <v>VENCIDAS</v>
      </c>
      <c r="L54" s="11"/>
      <c r="M54" s="83" t="e">
        <f>+VLOOKUP(B54,#REF!,12,0)</f>
        <v>#REF!</v>
      </c>
      <c r="N54" s="83" t="e">
        <f>+VLOOKUP(B54,#REF!,13,0)</f>
        <v>#REF!</v>
      </c>
      <c r="O54" s="85"/>
    </row>
    <row r="55" spans="1:15" ht="14.5" x14ac:dyDescent="0.35">
      <c r="A55" s="33">
        <v>49</v>
      </c>
      <c r="B55" s="62">
        <v>85467736</v>
      </c>
      <c r="C55" s="9">
        <v>44075</v>
      </c>
      <c r="D55" s="124" t="s">
        <v>219</v>
      </c>
      <c r="E55" s="124" t="s">
        <v>573</v>
      </c>
      <c r="F55" s="8">
        <f t="shared" ca="1" si="6"/>
        <v>3</v>
      </c>
      <c r="G55" s="9">
        <v>44075</v>
      </c>
      <c r="H55" s="9">
        <f t="shared" ca="1" si="7"/>
        <v>45170</v>
      </c>
      <c r="I55" s="8">
        <f t="shared" ca="1" si="10"/>
        <v>3</v>
      </c>
      <c r="J55" s="8">
        <f t="shared" ca="1" si="8"/>
        <v>45</v>
      </c>
      <c r="K55" s="14" t="str">
        <f t="shared" ca="1" si="9"/>
        <v>VENCIDAS</v>
      </c>
      <c r="L55" s="11"/>
      <c r="M55" s="83" t="e">
        <f>+VLOOKUP(B55,#REF!,12,0)</f>
        <v>#REF!</v>
      </c>
      <c r="N55" s="83" t="e">
        <f>+VLOOKUP(B55,#REF!,13,0)</f>
        <v>#REF!</v>
      </c>
      <c r="O55" s="85"/>
    </row>
    <row r="56" spans="1:15" ht="14.5" x14ac:dyDescent="0.35">
      <c r="A56" s="33">
        <v>50</v>
      </c>
      <c r="B56" s="62">
        <v>1082977884</v>
      </c>
      <c r="C56" s="9">
        <v>44075</v>
      </c>
      <c r="D56" s="124" t="s">
        <v>220</v>
      </c>
      <c r="E56" s="124" t="s">
        <v>548</v>
      </c>
      <c r="F56" s="8">
        <f t="shared" ca="1" si="6"/>
        <v>3</v>
      </c>
      <c r="G56" s="9">
        <v>44075</v>
      </c>
      <c r="H56" s="9">
        <f t="shared" ca="1" si="7"/>
        <v>45170</v>
      </c>
      <c r="I56" s="8">
        <f t="shared" ca="1" si="10"/>
        <v>3</v>
      </c>
      <c r="J56" s="8">
        <f t="shared" ca="1" si="8"/>
        <v>45</v>
      </c>
      <c r="K56" s="14" t="str">
        <f t="shared" ca="1" si="9"/>
        <v>VENCIDAS</v>
      </c>
      <c r="L56" s="11"/>
      <c r="M56" s="83" t="e">
        <f>+VLOOKUP(B56,#REF!,12,0)</f>
        <v>#REF!</v>
      </c>
      <c r="N56" s="83" t="e">
        <f>+VLOOKUP(B56,#REF!,13,0)</f>
        <v>#REF!</v>
      </c>
      <c r="O56" s="85"/>
    </row>
    <row r="57" spans="1:15" ht="14.5" x14ac:dyDescent="0.35">
      <c r="A57" s="33">
        <v>51</v>
      </c>
      <c r="B57" s="62">
        <v>4978825</v>
      </c>
      <c r="C57" s="9">
        <v>44075</v>
      </c>
      <c r="D57" s="124" t="s">
        <v>221</v>
      </c>
      <c r="E57" s="124" t="s">
        <v>565</v>
      </c>
      <c r="F57" s="8">
        <f t="shared" ca="1" si="6"/>
        <v>3</v>
      </c>
      <c r="G57" s="9">
        <v>44075</v>
      </c>
      <c r="H57" s="9">
        <f t="shared" ca="1" si="7"/>
        <v>45170</v>
      </c>
      <c r="I57" s="8">
        <f t="shared" ca="1" si="10"/>
        <v>3</v>
      </c>
      <c r="J57" s="8">
        <f t="shared" ca="1" si="8"/>
        <v>45</v>
      </c>
      <c r="K57" s="14" t="str">
        <f t="shared" ca="1" si="9"/>
        <v>VENCIDAS</v>
      </c>
      <c r="L57" s="11"/>
      <c r="M57" s="83" t="e">
        <f>+VLOOKUP(B57,#REF!,12,0)</f>
        <v>#REF!</v>
      </c>
      <c r="N57" s="83" t="e">
        <f>+VLOOKUP(B57,#REF!,13,0)</f>
        <v>#REF!</v>
      </c>
      <c r="O57" s="85"/>
    </row>
    <row r="58" spans="1:15" ht="14.5" x14ac:dyDescent="0.35">
      <c r="A58" s="33">
        <v>52</v>
      </c>
      <c r="B58" s="62">
        <v>85450090</v>
      </c>
      <c r="C58" s="9">
        <v>44075</v>
      </c>
      <c r="D58" s="124" t="s">
        <v>223</v>
      </c>
      <c r="E58" s="124" t="s">
        <v>547</v>
      </c>
      <c r="F58" s="8">
        <f t="shared" ca="1" si="6"/>
        <v>3</v>
      </c>
      <c r="G58" s="9">
        <v>44075</v>
      </c>
      <c r="H58" s="9">
        <f t="shared" ca="1" si="7"/>
        <v>45170</v>
      </c>
      <c r="I58" s="8">
        <f t="shared" ca="1" si="10"/>
        <v>3</v>
      </c>
      <c r="J58" s="8">
        <f t="shared" ca="1" si="8"/>
        <v>45</v>
      </c>
      <c r="K58" s="14" t="str">
        <f t="shared" ca="1" si="9"/>
        <v>VENCIDAS</v>
      </c>
      <c r="L58" s="11"/>
      <c r="M58" s="83" t="e">
        <f>+VLOOKUP(B58,#REF!,12,0)</f>
        <v>#REF!</v>
      </c>
      <c r="N58" s="83" t="e">
        <f>+VLOOKUP(B58,#REF!,13,0)</f>
        <v>#REF!</v>
      </c>
      <c r="O58" s="85"/>
    </row>
    <row r="59" spans="1:15" ht="14.5" x14ac:dyDescent="0.35">
      <c r="A59" s="33">
        <v>53</v>
      </c>
      <c r="B59" s="62">
        <v>1082891714</v>
      </c>
      <c r="C59" s="9">
        <v>44075</v>
      </c>
      <c r="D59" s="124" t="s">
        <v>227</v>
      </c>
      <c r="E59" s="124" t="s">
        <v>557</v>
      </c>
      <c r="F59" s="8">
        <f t="shared" ref="F59:F87" ca="1" si="11">DATEDIF(C59,TODAY(),"Y")</f>
        <v>3</v>
      </c>
      <c r="G59" s="9">
        <v>44075</v>
      </c>
      <c r="H59" s="9">
        <f t="shared" ref="H59:H87" ca="1" si="12">DATE(YEAR(G59)+I59,MONTH(G59),DAY(G59))</f>
        <v>45170</v>
      </c>
      <c r="I59" s="8">
        <f t="shared" ca="1" si="10"/>
        <v>3</v>
      </c>
      <c r="J59" s="8">
        <f t="shared" ref="J59:J87" ca="1" si="13">+I59*15</f>
        <v>45</v>
      </c>
      <c r="K59" s="14" t="str">
        <f t="shared" ref="K59:K87" ca="1" si="14">IF(I59&gt;=1,"VENCIDAS","----")</f>
        <v>VENCIDAS</v>
      </c>
      <c r="L59" s="11"/>
      <c r="M59" s="83" t="e">
        <f>+VLOOKUP(B59,#REF!,12,0)</f>
        <v>#REF!</v>
      </c>
      <c r="N59" s="83" t="e">
        <f>+VLOOKUP(B59,#REF!,13,0)</f>
        <v>#REF!</v>
      </c>
      <c r="O59" s="85"/>
    </row>
    <row r="60" spans="1:15" ht="14.5" x14ac:dyDescent="0.35">
      <c r="A60" s="33">
        <v>54</v>
      </c>
      <c r="B60" s="62">
        <v>12551096</v>
      </c>
      <c r="C60" s="9">
        <v>44075</v>
      </c>
      <c r="D60" s="124" t="s">
        <v>228</v>
      </c>
      <c r="E60" s="124" t="s">
        <v>555</v>
      </c>
      <c r="F60" s="8">
        <f t="shared" ca="1" si="11"/>
        <v>3</v>
      </c>
      <c r="G60" s="9">
        <v>44075</v>
      </c>
      <c r="H60" s="9">
        <f t="shared" ca="1" si="12"/>
        <v>45170</v>
      </c>
      <c r="I60" s="8">
        <f t="shared" ca="1" si="10"/>
        <v>3</v>
      </c>
      <c r="J60" s="8">
        <f t="shared" ca="1" si="13"/>
        <v>45</v>
      </c>
      <c r="K60" s="14" t="str">
        <f t="shared" ca="1" si="14"/>
        <v>VENCIDAS</v>
      </c>
      <c r="L60" s="11"/>
      <c r="M60" s="83" t="e">
        <f>+VLOOKUP(B60,#REF!,12,0)</f>
        <v>#REF!</v>
      </c>
      <c r="N60" s="83" t="e">
        <f>+VLOOKUP(B60,#REF!,13,0)</f>
        <v>#REF!</v>
      </c>
      <c r="O60" s="85"/>
    </row>
    <row r="61" spans="1:15" ht="14.5" x14ac:dyDescent="0.35">
      <c r="A61" s="33">
        <v>55</v>
      </c>
      <c r="B61" s="62">
        <v>1082862288</v>
      </c>
      <c r="C61" s="9">
        <v>44075</v>
      </c>
      <c r="D61" s="124" t="s">
        <v>230</v>
      </c>
      <c r="E61" s="124" t="s">
        <v>572</v>
      </c>
      <c r="F61" s="8">
        <f t="shared" ca="1" si="11"/>
        <v>3</v>
      </c>
      <c r="G61" s="9">
        <v>44075</v>
      </c>
      <c r="H61" s="9">
        <f t="shared" ca="1" si="12"/>
        <v>45170</v>
      </c>
      <c r="I61" s="8">
        <f t="shared" ca="1" si="10"/>
        <v>3</v>
      </c>
      <c r="J61" s="8">
        <f t="shared" ca="1" si="13"/>
        <v>45</v>
      </c>
      <c r="K61" s="14" t="str">
        <f t="shared" ca="1" si="14"/>
        <v>VENCIDAS</v>
      </c>
      <c r="L61" s="11"/>
      <c r="M61" s="83" t="e">
        <f>+VLOOKUP(B61,#REF!,12,0)</f>
        <v>#REF!</v>
      </c>
      <c r="N61" s="83" t="e">
        <f>+VLOOKUP(B61,#REF!,13,0)</f>
        <v>#REF!</v>
      </c>
      <c r="O61" s="85"/>
    </row>
    <row r="62" spans="1:15" ht="14.5" x14ac:dyDescent="0.35">
      <c r="A62" s="33">
        <v>56</v>
      </c>
      <c r="B62" s="62">
        <v>1083006265</v>
      </c>
      <c r="C62" s="9">
        <v>44075</v>
      </c>
      <c r="D62" s="124" t="s">
        <v>231</v>
      </c>
      <c r="E62" s="124" t="s">
        <v>539</v>
      </c>
      <c r="F62" s="8">
        <f t="shared" ca="1" si="11"/>
        <v>3</v>
      </c>
      <c r="G62" s="9">
        <v>44075</v>
      </c>
      <c r="H62" s="9">
        <f t="shared" ca="1" si="12"/>
        <v>45170</v>
      </c>
      <c r="I62" s="8">
        <f t="shared" ca="1" si="10"/>
        <v>3</v>
      </c>
      <c r="J62" s="8">
        <f t="shared" ca="1" si="13"/>
        <v>45</v>
      </c>
      <c r="K62" s="14" t="str">
        <f t="shared" ca="1" si="14"/>
        <v>VENCIDAS</v>
      </c>
      <c r="L62" s="11"/>
      <c r="M62" s="83" t="e">
        <f>+VLOOKUP(B62,#REF!,12,0)</f>
        <v>#REF!</v>
      </c>
      <c r="N62" s="83" t="e">
        <f>+VLOOKUP(B62,#REF!,13,0)</f>
        <v>#REF!</v>
      </c>
      <c r="O62" s="85"/>
    </row>
    <row r="63" spans="1:15" ht="14.5" x14ac:dyDescent="0.35">
      <c r="A63" s="33">
        <v>57</v>
      </c>
      <c r="B63" s="62">
        <v>1121040945</v>
      </c>
      <c r="C63" s="9">
        <v>44075</v>
      </c>
      <c r="D63" s="124" t="s">
        <v>235</v>
      </c>
      <c r="E63" s="124" t="s">
        <v>539</v>
      </c>
      <c r="F63" s="8">
        <f t="shared" ca="1" si="11"/>
        <v>3</v>
      </c>
      <c r="G63" s="9">
        <v>44075</v>
      </c>
      <c r="H63" s="9">
        <f t="shared" ca="1" si="12"/>
        <v>45170</v>
      </c>
      <c r="I63" s="8">
        <f t="shared" ca="1" si="10"/>
        <v>3</v>
      </c>
      <c r="J63" s="8">
        <f t="shared" ca="1" si="13"/>
        <v>45</v>
      </c>
      <c r="K63" s="14" t="str">
        <f t="shared" ca="1" si="14"/>
        <v>VENCIDAS</v>
      </c>
      <c r="L63" s="11"/>
      <c r="M63" s="83" t="e">
        <f>+VLOOKUP(B63,#REF!,12,0)</f>
        <v>#REF!</v>
      </c>
      <c r="N63" s="83" t="e">
        <f>+VLOOKUP(B63,#REF!,13,0)</f>
        <v>#REF!</v>
      </c>
      <c r="O63" s="85"/>
    </row>
    <row r="64" spans="1:15" ht="14.5" x14ac:dyDescent="0.35">
      <c r="A64" s="33">
        <v>58</v>
      </c>
      <c r="B64" s="62">
        <v>12559515</v>
      </c>
      <c r="C64" s="9">
        <v>44075</v>
      </c>
      <c r="D64" s="124" t="s">
        <v>236</v>
      </c>
      <c r="E64" s="124" t="s">
        <v>564</v>
      </c>
      <c r="F64" s="8">
        <f t="shared" ca="1" si="11"/>
        <v>3</v>
      </c>
      <c r="G64" s="9">
        <v>44075</v>
      </c>
      <c r="H64" s="9">
        <f t="shared" ca="1" si="12"/>
        <v>45170</v>
      </c>
      <c r="I64" s="8">
        <f t="shared" ca="1" si="10"/>
        <v>3</v>
      </c>
      <c r="J64" s="8">
        <f t="shared" ca="1" si="13"/>
        <v>45</v>
      </c>
      <c r="K64" s="14" t="str">
        <f t="shared" ca="1" si="14"/>
        <v>VENCIDAS</v>
      </c>
      <c r="L64" s="11"/>
      <c r="M64" s="83" t="e">
        <f>+VLOOKUP(B64,#REF!,12,0)</f>
        <v>#REF!</v>
      </c>
      <c r="N64" s="83" t="e">
        <f>+VLOOKUP(B64,#REF!,13,0)</f>
        <v>#REF!</v>
      </c>
      <c r="O64" s="85"/>
    </row>
    <row r="65" spans="1:15" ht="14.5" x14ac:dyDescent="0.35">
      <c r="A65" s="33">
        <v>59</v>
      </c>
      <c r="B65" s="62">
        <v>1081762182</v>
      </c>
      <c r="C65" s="9">
        <v>44075</v>
      </c>
      <c r="D65" s="124" t="s">
        <v>242</v>
      </c>
      <c r="E65" s="124" t="s">
        <v>556</v>
      </c>
      <c r="F65" s="8">
        <f t="shared" ca="1" si="11"/>
        <v>3</v>
      </c>
      <c r="G65" s="9">
        <v>44075</v>
      </c>
      <c r="H65" s="9">
        <f t="shared" ca="1" si="12"/>
        <v>45170</v>
      </c>
      <c r="I65" s="8">
        <f t="shared" ref="I65:I93" ca="1" si="15">DATEDIF(G65,TODAY(),"Y")</f>
        <v>3</v>
      </c>
      <c r="J65" s="8">
        <f t="shared" ca="1" si="13"/>
        <v>45</v>
      </c>
      <c r="K65" s="14" t="str">
        <f t="shared" ca="1" si="14"/>
        <v>VENCIDAS</v>
      </c>
      <c r="L65" s="11"/>
      <c r="M65" s="83" t="e">
        <f>+VLOOKUP(B65,#REF!,12,0)</f>
        <v>#REF!</v>
      </c>
      <c r="N65" s="83" t="e">
        <f>+VLOOKUP(B65,#REF!,13,0)</f>
        <v>#REF!</v>
      </c>
      <c r="O65" s="85"/>
    </row>
    <row r="66" spans="1:15" ht="14.5" x14ac:dyDescent="0.35">
      <c r="A66" s="33">
        <v>60</v>
      </c>
      <c r="B66" s="62">
        <v>12563673</v>
      </c>
      <c r="C66" s="9">
        <v>44075</v>
      </c>
      <c r="D66" s="124" t="s">
        <v>243</v>
      </c>
      <c r="E66" s="124" t="s">
        <v>564</v>
      </c>
      <c r="F66" s="8">
        <f t="shared" ca="1" si="11"/>
        <v>3</v>
      </c>
      <c r="G66" s="9">
        <v>44075</v>
      </c>
      <c r="H66" s="9">
        <f t="shared" ca="1" si="12"/>
        <v>45170</v>
      </c>
      <c r="I66" s="8">
        <f t="shared" ca="1" si="15"/>
        <v>3</v>
      </c>
      <c r="J66" s="8">
        <f t="shared" ca="1" si="13"/>
        <v>45</v>
      </c>
      <c r="K66" s="14" t="str">
        <f t="shared" ca="1" si="14"/>
        <v>VENCIDAS</v>
      </c>
      <c r="L66" s="11"/>
      <c r="M66" s="83" t="e">
        <f>+VLOOKUP(B66,#REF!,12,0)</f>
        <v>#REF!</v>
      </c>
      <c r="N66" s="83" t="e">
        <f>+VLOOKUP(B66,#REF!,13,0)</f>
        <v>#REF!</v>
      </c>
      <c r="O66" s="85"/>
    </row>
    <row r="67" spans="1:15" ht="14.5" x14ac:dyDescent="0.35">
      <c r="A67" s="33">
        <v>61</v>
      </c>
      <c r="B67" s="62">
        <v>19617894</v>
      </c>
      <c r="C67" s="9">
        <v>44075</v>
      </c>
      <c r="D67" s="124" t="s">
        <v>247</v>
      </c>
      <c r="E67" s="124" t="s">
        <v>559</v>
      </c>
      <c r="F67" s="8">
        <f t="shared" ca="1" si="11"/>
        <v>3</v>
      </c>
      <c r="G67" s="9">
        <v>44075</v>
      </c>
      <c r="H67" s="9">
        <f t="shared" ca="1" si="12"/>
        <v>45170</v>
      </c>
      <c r="I67" s="8">
        <f t="shared" ca="1" si="15"/>
        <v>3</v>
      </c>
      <c r="J67" s="8">
        <f t="shared" ca="1" si="13"/>
        <v>45</v>
      </c>
      <c r="K67" s="14" t="str">
        <f t="shared" ca="1" si="14"/>
        <v>VENCIDAS</v>
      </c>
      <c r="L67" s="11"/>
      <c r="M67" s="83" t="e">
        <f>+VLOOKUP(B67,#REF!,12,0)</f>
        <v>#REF!</v>
      </c>
      <c r="N67" s="83" t="e">
        <f>+VLOOKUP(B67,#REF!,13,0)</f>
        <v>#REF!</v>
      </c>
      <c r="O67" s="85"/>
    </row>
    <row r="68" spans="1:15" ht="14.5" x14ac:dyDescent="0.35">
      <c r="A68" s="33">
        <v>62</v>
      </c>
      <c r="B68" s="62">
        <v>12632706</v>
      </c>
      <c r="C68" s="9">
        <v>44075</v>
      </c>
      <c r="D68" s="126" t="s">
        <v>248</v>
      </c>
      <c r="E68" s="124" t="s">
        <v>559</v>
      </c>
      <c r="F68" s="8">
        <f t="shared" ca="1" si="11"/>
        <v>3</v>
      </c>
      <c r="G68" s="9">
        <v>44075</v>
      </c>
      <c r="H68" s="9">
        <f t="shared" ca="1" si="12"/>
        <v>45170</v>
      </c>
      <c r="I68" s="8">
        <f t="shared" ca="1" si="15"/>
        <v>3</v>
      </c>
      <c r="J68" s="8">
        <f t="shared" ca="1" si="13"/>
        <v>45</v>
      </c>
      <c r="K68" s="14" t="str">
        <f t="shared" ca="1" si="14"/>
        <v>VENCIDAS</v>
      </c>
      <c r="L68" s="11"/>
      <c r="M68" s="83" t="e">
        <f>+VLOOKUP(B68,#REF!,12,0)</f>
        <v>#REF!</v>
      </c>
      <c r="N68" s="83" t="e">
        <f>+VLOOKUP(B68,#REF!,13,0)</f>
        <v>#REF!</v>
      </c>
      <c r="O68" s="85"/>
    </row>
    <row r="69" spans="1:15" ht="14.5" x14ac:dyDescent="0.35">
      <c r="A69" s="33">
        <v>63</v>
      </c>
      <c r="B69" s="62">
        <v>7591671</v>
      </c>
      <c r="C69" s="9">
        <v>44075</v>
      </c>
      <c r="D69" s="124" t="s">
        <v>250</v>
      </c>
      <c r="E69" s="124" t="s">
        <v>547</v>
      </c>
      <c r="F69" s="8">
        <f t="shared" ca="1" si="11"/>
        <v>3</v>
      </c>
      <c r="G69" s="9">
        <v>44075</v>
      </c>
      <c r="H69" s="9">
        <f t="shared" ca="1" si="12"/>
        <v>45170</v>
      </c>
      <c r="I69" s="8">
        <f t="shared" ca="1" si="15"/>
        <v>3</v>
      </c>
      <c r="J69" s="8">
        <f t="shared" ca="1" si="13"/>
        <v>45</v>
      </c>
      <c r="K69" s="14" t="str">
        <f t="shared" ca="1" si="14"/>
        <v>VENCIDAS</v>
      </c>
      <c r="L69" s="11"/>
      <c r="M69" s="83" t="e">
        <f>+VLOOKUP(B69,#REF!,12,0)</f>
        <v>#REF!</v>
      </c>
      <c r="N69" s="83" t="e">
        <f>+VLOOKUP(B69,#REF!,13,0)</f>
        <v>#REF!</v>
      </c>
      <c r="O69" s="85"/>
    </row>
    <row r="70" spans="1:15" ht="14.5" x14ac:dyDescent="0.35">
      <c r="A70" s="33">
        <v>64</v>
      </c>
      <c r="B70" s="62">
        <v>85151077</v>
      </c>
      <c r="C70" s="9">
        <v>44075</v>
      </c>
      <c r="D70" s="124" t="s">
        <v>251</v>
      </c>
      <c r="E70" s="124" t="s">
        <v>572</v>
      </c>
      <c r="F70" s="8">
        <f t="shared" ca="1" si="11"/>
        <v>3</v>
      </c>
      <c r="G70" s="9">
        <v>44075</v>
      </c>
      <c r="H70" s="9">
        <f t="shared" ca="1" si="12"/>
        <v>45170</v>
      </c>
      <c r="I70" s="8">
        <f t="shared" ca="1" si="15"/>
        <v>3</v>
      </c>
      <c r="J70" s="8">
        <f t="shared" ca="1" si="13"/>
        <v>45</v>
      </c>
      <c r="K70" s="14" t="str">
        <f t="shared" ca="1" si="14"/>
        <v>VENCIDAS</v>
      </c>
      <c r="L70" s="11"/>
      <c r="M70" s="83" t="e">
        <f>+VLOOKUP(B70,#REF!,12,0)</f>
        <v>#REF!</v>
      </c>
      <c r="N70" s="83" t="e">
        <f>+VLOOKUP(B70,#REF!,13,0)</f>
        <v>#REF!</v>
      </c>
      <c r="O70" s="85"/>
    </row>
    <row r="71" spans="1:15" ht="14.5" x14ac:dyDescent="0.35">
      <c r="A71" s="33">
        <v>65</v>
      </c>
      <c r="B71" s="62">
        <v>85454837</v>
      </c>
      <c r="C71" s="9">
        <v>44075</v>
      </c>
      <c r="D71" s="124" t="s">
        <v>252</v>
      </c>
      <c r="E71" s="124" t="s">
        <v>547</v>
      </c>
      <c r="F71" s="8">
        <f t="shared" ca="1" si="11"/>
        <v>3</v>
      </c>
      <c r="G71" s="9">
        <v>44075</v>
      </c>
      <c r="H71" s="9">
        <f t="shared" ca="1" si="12"/>
        <v>45170</v>
      </c>
      <c r="I71" s="8">
        <f t="shared" ca="1" si="15"/>
        <v>3</v>
      </c>
      <c r="J71" s="8">
        <f t="shared" ca="1" si="13"/>
        <v>45</v>
      </c>
      <c r="K71" s="14" t="str">
        <f t="shared" ca="1" si="14"/>
        <v>VENCIDAS</v>
      </c>
      <c r="L71" s="11"/>
      <c r="M71" s="83" t="e">
        <f>+VLOOKUP(B71,#REF!,12,0)</f>
        <v>#REF!</v>
      </c>
      <c r="N71" s="83" t="e">
        <f>+VLOOKUP(B71,#REF!,13,0)</f>
        <v>#REF!</v>
      </c>
      <c r="O71" s="85"/>
    </row>
    <row r="72" spans="1:15" ht="14.5" x14ac:dyDescent="0.35">
      <c r="A72" s="33">
        <v>66</v>
      </c>
      <c r="B72" s="62">
        <v>1062807133</v>
      </c>
      <c r="C72" s="9">
        <v>44075</v>
      </c>
      <c r="D72" s="124" t="s">
        <v>253</v>
      </c>
      <c r="E72" s="124" t="s">
        <v>553</v>
      </c>
      <c r="F72" s="8">
        <f t="shared" ca="1" si="11"/>
        <v>3</v>
      </c>
      <c r="G72" s="9">
        <v>44075</v>
      </c>
      <c r="H72" s="9">
        <f t="shared" ca="1" si="12"/>
        <v>45170</v>
      </c>
      <c r="I72" s="8">
        <f t="shared" ca="1" si="15"/>
        <v>3</v>
      </c>
      <c r="J72" s="8">
        <f t="shared" ca="1" si="13"/>
        <v>45</v>
      </c>
      <c r="K72" s="14" t="str">
        <f t="shared" ca="1" si="14"/>
        <v>VENCIDAS</v>
      </c>
      <c r="L72" s="11"/>
      <c r="M72" s="83" t="e">
        <f>+VLOOKUP(B72,#REF!,12,0)</f>
        <v>#REF!</v>
      </c>
      <c r="N72" s="83" t="e">
        <f>+VLOOKUP(B72,#REF!,13,0)</f>
        <v>#REF!</v>
      </c>
      <c r="O72" s="85"/>
    </row>
    <row r="73" spans="1:15" ht="14.5" x14ac:dyDescent="0.35">
      <c r="A73" s="33">
        <v>67</v>
      </c>
      <c r="B73" s="62">
        <v>12629120</v>
      </c>
      <c r="C73" s="9">
        <v>44075</v>
      </c>
      <c r="D73" s="124" t="s">
        <v>254</v>
      </c>
      <c r="E73" s="124" t="s">
        <v>571</v>
      </c>
      <c r="F73" s="8">
        <f t="shared" ca="1" si="11"/>
        <v>3</v>
      </c>
      <c r="G73" s="9">
        <v>44075</v>
      </c>
      <c r="H73" s="9">
        <f t="shared" ca="1" si="12"/>
        <v>45170</v>
      </c>
      <c r="I73" s="8">
        <f t="shared" ca="1" si="15"/>
        <v>3</v>
      </c>
      <c r="J73" s="8">
        <f t="shared" ca="1" si="13"/>
        <v>45</v>
      </c>
      <c r="K73" s="14" t="str">
        <f t="shared" ca="1" si="14"/>
        <v>VENCIDAS</v>
      </c>
      <c r="L73" s="11"/>
      <c r="M73" s="83" t="e">
        <f>+VLOOKUP(B73,#REF!,12,0)</f>
        <v>#REF!</v>
      </c>
      <c r="N73" s="83" t="e">
        <f>+VLOOKUP(B73,#REF!,13,0)</f>
        <v>#REF!</v>
      </c>
      <c r="O73" s="85"/>
    </row>
    <row r="74" spans="1:15" ht="14.5" x14ac:dyDescent="0.35">
      <c r="A74" s="33">
        <v>68</v>
      </c>
      <c r="B74" s="62">
        <v>12627955</v>
      </c>
      <c r="C74" s="9">
        <v>44075</v>
      </c>
      <c r="D74" s="124" t="s">
        <v>261</v>
      </c>
      <c r="E74" s="124" t="s">
        <v>562</v>
      </c>
      <c r="F74" s="8">
        <f t="shared" ca="1" si="11"/>
        <v>3</v>
      </c>
      <c r="G74" s="9">
        <v>44075</v>
      </c>
      <c r="H74" s="9">
        <f t="shared" ca="1" si="12"/>
        <v>45170</v>
      </c>
      <c r="I74" s="8">
        <f t="shared" ca="1" si="15"/>
        <v>3</v>
      </c>
      <c r="J74" s="8">
        <f t="shared" ca="1" si="13"/>
        <v>45</v>
      </c>
      <c r="K74" s="14" t="str">
        <f t="shared" ca="1" si="14"/>
        <v>VENCIDAS</v>
      </c>
      <c r="L74" s="11"/>
      <c r="M74" s="83" t="e">
        <f>+VLOOKUP(B74,#REF!,12,0)</f>
        <v>#REF!</v>
      </c>
      <c r="N74" s="83" t="e">
        <f>+VLOOKUP(B74,#REF!,13,0)</f>
        <v>#REF!</v>
      </c>
      <c r="O74" s="85"/>
    </row>
    <row r="75" spans="1:15" ht="14.5" x14ac:dyDescent="0.35">
      <c r="A75" s="33">
        <v>69</v>
      </c>
      <c r="B75" s="62">
        <v>1083033260</v>
      </c>
      <c r="C75" s="9">
        <v>44075</v>
      </c>
      <c r="D75" s="124" t="s">
        <v>263</v>
      </c>
      <c r="E75" s="124" t="s">
        <v>555</v>
      </c>
      <c r="F75" s="8">
        <f t="shared" ca="1" si="11"/>
        <v>3</v>
      </c>
      <c r="G75" s="9">
        <v>44075</v>
      </c>
      <c r="H75" s="9">
        <f t="shared" ca="1" si="12"/>
        <v>45170</v>
      </c>
      <c r="I75" s="8">
        <f t="shared" ca="1" si="15"/>
        <v>3</v>
      </c>
      <c r="J75" s="8">
        <f t="shared" ca="1" si="13"/>
        <v>45</v>
      </c>
      <c r="K75" s="14" t="str">
        <f t="shared" ca="1" si="14"/>
        <v>VENCIDAS</v>
      </c>
      <c r="L75" s="11"/>
      <c r="M75" s="83" t="e">
        <f>+VLOOKUP(B75,#REF!,12,0)</f>
        <v>#REF!</v>
      </c>
      <c r="N75" s="83" t="e">
        <f>+VLOOKUP(B75,#REF!,13,0)</f>
        <v>#REF!</v>
      </c>
      <c r="O75" s="85"/>
    </row>
    <row r="76" spans="1:15" ht="14.5" x14ac:dyDescent="0.35">
      <c r="A76" s="33">
        <v>70</v>
      </c>
      <c r="B76" s="62">
        <v>7632389</v>
      </c>
      <c r="C76" s="9">
        <v>44075</v>
      </c>
      <c r="D76" s="124" t="s">
        <v>264</v>
      </c>
      <c r="E76" s="124" t="s">
        <v>553</v>
      </c>
      <c r="F76" s="8">
        <f t="shared" ca="1" si="11"/>
        <v>3</v>
      </c>
      <c r="G76" s="9">
        <v>44075</v>
      </c>
      <c r="H76" s="9">
        <f t="shared" ca="1" si="12"/>
        <v>45170</v>
      </c>
      <c r="I76" s="8">
        <f t="shared" ca="1" si="15"/>
        <v>3</v>
      </c>
      <c r="J76" s="8">
        <f t="shared" ca="1" si="13"/>
        <v>45</v>
      </c>
      <c r="K76" s="14" t="str">
        <f t="shared" ca="1" si="14"/>
        <v>VENCIDAS</v>
      </c>
      <c r="L76" s="11"/>
      <c r="M76" s="83" t="e">
        <f>+VLOOKUP(B76,#REF!,12,0)</f>
        <v>#REF!</v>
      </c>
      <c r="N76" s="83" t="e">
        <f>+VLOOKUP(B76,#REF!,13,0)</f>
        <v>#REF!</v>
      </c>
      <c r="O76" s="85"/>
    </row>
    <row r="77" spans="1:15" ht="14.5" x14ac:dyDescent="0.35">
      <c r="A77" s="33">
        <v>71</v>
      </c>
      <c r="B77" s="62">
        <v>12630105</v>
      </c>
      <c r="C77" s="9">
        <v>44075</v>
      </c>
      <c r="D77" s="124" t="s">
        <v>266</v>
      </c>
      <c r="E77" s="124" t="s">
        <v>555</v>
      </c>
      <c r="F77" s="8">
        <f t="shared" ca="1" si="11"/>
        <v>3</v>
      </c>
      <c r="G77" s="9">
        <v>44075</v>
      </c>
      <c r="H77" s="9">
        <f t="shared" ca="1" si="12"/>
        <v>45170</v>
      </c>
      <c r="I77" s="8">
        <f t="shared" ca="1" si="15"/>
        <v>3</v>
      </c>
      <c r="J77" s="8">
        <f t="shared" ca="1" si="13"/>
        <v>45</v>
      </c>
      <c r="K77" s="14" t="str">
        <f t="shared" ca="1" si="14"/>
        <v>VENCIDAS</v>
      </c>
      <c r="L77" s="11"/>
      <c r="M77" s="83" t="e">
        <f>+VLOOKUP(B77,#REF!,12,0)</f>
        <v>#REF!</v>
      </c>
      <c r="N77" s="83" t="e">
        <f>+VLOOKUP(B77,#REF!,13,0)</f>
        <v>#REF!</v>
      </c>
      <c r="O77" s="85"/>
    </row>
    <row r="78" spans="1:15" ht="14.5" x14ac:dyDescent="0.35">
      <c r="A78" s="33">
        <v>72</v>
      </c>
      <c r="B78" s="62">
        <v>1083017664</v>
      </c>
      <c r="C78" s="9">
        <v>44075</v>
      </c>
      <c r="D78" s="127" t="s">
        <v>267</v>
      </c>
      <c r="E78" s="127" t="s">
        <v>562</v>
      </c>
      <c r="F78" s="8">
        <f t="shared" ca="1" si="11"/>
        <v>3</v>
      </c>
      <c r="G78" s="9">
        <v>44075</v>
      </c>
      <c r="H78" s="9">
        <f t="shared" ca="1" si="12"/>
        <v>45170</v>
      </c>
      <c r="I78" s="8">
        <f t="shared" ca="1" si="15"/>
        <v>3</v>
      </c>
      <c r="J78" s="8">
        <f t="shared" ca="1" si="13"/>
        <v>45</v>
      </c>
      <c r="K78" s="14" t="str">
        <f t="shared" ca="1" si="14"/>
        <v>VENCIDAS</v>
      </c>
      <c r="L78" s="11"/>
      <c r="M78" s="83" t="e">
        <f>+VLOOKUP(B78,#REF!,12,0)</f>
        <v>#REF!</v>
      </c>
      <c r="N78" s="83" t="e">
        <f>+VLOOKUP(B78,#REF!,13,0)</f>
        <v>#REF!</v>
      </c>
      <c r="O78" s="85"/>
    </row>
    <row r="79" spans="1:15" ht="14.5" x14ac:dyDescent="0.35">
      <c r="A79" s="33">
        <v>73</v>
      </c>
      <c r="B79" s="62">
        <v>1082874228</v>
      </c>
      <c r="C79" s="9">
        <v>44075</v>
      </c>
      <c r="D79" s="127" t="s">
        <v>268</v>
      </c>
      <c r="E79" s="127" t="s">
        <v>576</v>
      </c>
      <c r="F79" s="8">
        <f t="shared" ca="1" si="11"/>
        <v>3</v>
      </c>
      <c r="G79" s="9">
        <v>44075</v>
      </c>
      <c r="H79" s="9">
        <f t="shared" ca="1" si="12"/>
        <v>45170</v>
      </c>
      <c r="I79" s="8">
        <f t="shared" ca="1" si="15"/>
        <v>3</v>
      </c>
      <c r="J79" s="8">
        <f t="shared" ca="1" si="13"/>
        <v>45</v>
      </c>
      <c r="K79" s="14" t="str">
        <f t="shared" ca="1" si="14"/>
        <v>VENCIDAS</v>
      </c>
      <c r="L79" s="11"/>
      <c r="M79" s="83" t="e">
        <f>+VLOOKUP(B79,#REF!,12,0)</f>
        <v>#REF!</v>
      </c>
      <c r="N79" s="83" t="e">
        <f>+VLOOKUP(B79,#REF!,13,0)</f>
        <v>#REF!</v>
      </c>
      <c r="O79" s="85"/>
    </row>
    <row r="80" spans="1:15" ht="14.5" x14ac:dyDescent="0.35">
      <c r="A80" s="33">
        <v>74</v>
      </c>
      <c r="B80" s="62">
        <v>79673037</v>
      </c>
      <c r="C80" s="9">
        <v>44075</v>
      </c>
      <c r="D80" s="124" t="s">
        <v>270</v>
      </c>
      <c r="E80" s="124" t="s">
        <v>545</v>
      </c>
      <c r="F80" s="8">
        <f t="shared" ca="1" si="11"/>
        <v>3</v>
      </c>
      <c r="G80" s="9">
        <v>44075</v>
      </c>
      <c r="H80" s="9">
        <f t="shared" ca="1" si="12"/>
        <v>45170</v>
      </c>
      <c r="I80" s="8">
        <f t="shared" ca="1" si="15"/>
        <v>3</v>
      </c>
      <c r="J80" s="8">
        <f t="shared" ca="1" si="13"/>
        <v>45</v>
      </c>
      <c r="K80" s="14" t="str">
        <f t="shared" ca="1" si="14"/>
        <v>VENCIDAS</v>
      </c>
      <c r="L80" s="11"/>
      <c r="M80" s="83" t="e">
        <f>+VLOOKUP(B80,#REF!,12,0)</f>
        <v>#REF!</v>
      </c>
      <c r="N80" s="83" t="e">
        <f>+VLOOKUP(B80,#REF!,13,0)</f>
        <v>#REF!</v>
      </c>
      <c r="O80" s="85"/>
    </row>
    <row r="81" spans="1:15" ht="14.5" x14ac:dyDescent="0.35">
      <c r="A81" s="33">
        <v>75</v>
      </c>
      <c r="B81" s="62">
        <v>4978457</v>
      </c>
      <c r="C81" s="9">
        <v>44075</v>
      </c>
      <c r="D81" s="124" t="s">
        <v>271</v>
      </c>
      <c r="E81" s="124" t="s">
        <v>545</v>
      </c>
      <c r="F81" s="8">
        <f t="shared" ca="1" si="11"/>
        <v>3</v>
      </c>
      <c r="G81" s="9">
        <v>44075</v>
      </c>
      <c r="H81" s="9">
        <f t="shared" ca="1" si="12"/>
        <v>45170</v>
      </c>
      <c r="I81" s="8">
        <f t="shared" ca="1" si="15"/>
        <v>3</v>
      </c>
      <c r="J81" s="8">
        <f t="shared" ca="1" si="13"/>
        <v>45</v>
      </c>
      <c r="K81" s="14" t="str">
        <f t="shared" ca="1" si="14"/>
        <v>VENCIDAS</v>
      </c>
      <c r="L81" s="11"/>
      <c r="M81" s="83" t="e">
        <f>+VLOOKUP(B81,#REF!,12,0)</f>
        <v>#REF!</v>
      </c>
      <c r="N81" s="83" t="e">
        <f>+VLOOKUP(B81,#REF!,13,0)</f>
        <v>#REF!</v>
      </c>
      <c r="O81" s="85"/>
    </row>
    <row r="82" spans="1:15" ht="14.5" x14ac:dyDescent="0.35">
      <c r="A82" s="33">
        <v>76</v>
      </c>
      <c r="B82" s="62">
        <v>84459633</v>
      </c>
      <c r="C82" s="9">
        <v>44075</v>
      </c>
      <c r="D82" s="124" t="s">
        <v>274</v>
      </c>
      <c r="E82" s="124" t="s">
        <v>550</v>
      </c>
      <c r="F82" s="8">
        <f t="shared" ca="1" si="11"/>
        <v>3</v>
      </c>
      <c r="G82" s="9">
        <v>44075</v>
      </c>
      <c r="H82" s="9">
        <f t="shared" ca="1" si="12"/>
        <v>45170</v>
      </c>
      <c r="I82" s="8">
        <f t="shared" ca="1" si="15"/>
        <v>3</v>
      </c>
      <c r="J82" s="8">
        <f t="shared" ca="1" si="13"/>
        <v>45</v>
      </c>
      <c r="K82" s="14" t="str">
        <f t="shared" ca="1" si="14"/>
        <v>VENCIDAS</v>
      </c>
      <c r="L82" s="11"/>
      <c r="M82" s="83" t="e">
        <f>+VLOOKUP(B82,#REF!,12,0)</f>
        <v>#REF!</v>
      </c>
      <c r="N82" s="83" t="e">
        <f>+VLOOKUP(B82,#REF!,13,0)</f>
        <v>#REF!</v>
      </c>
      <c r="O82" s="85"/>
    </row>
    <row r="83" spans="1:15" ht="14.5" x14ac:dyDescent="0.35">
      <c r="A83" s="33">
        <v>77</v>
      </c>
      <c r="B83" s="62">
        <v>1066518429</v>
      </c>
      <c r="C83" s="9">
        <v>44075</v>
      </c>
      <c r="D83" s="124" t="s">
        <v>275</v>
      </c>
      <c r="E83" s="124" t="s">
        <v>572</v>
      </c>
      <c r="F83" s="8">
        <f t="shared" ca="1" si="11"/>
        <v>3</v>
      </c>
      <c r="G83" s="9">
        <v>44075</v>
      </c>
      <c r="H83" s="9">
        <f t="shared" ca="1" si="12"/>
        <v>45170</v>
      </c>
      <c r="I83" s="8">
        <f t="shared" ca="1" si="15"/>
        <v>3</v>
      </c>
      <c r="J83" s="8">
        <f t="shared" ca="1" si="13"/>
        <v>45</v>
      </c>
      <c r="K83" s="14" t="str">
        <f t="shared" ca="1" si="14"/>
        <v>VENCIDAS</v>
      </c>
      <c r="L83" s="11"/>
      <c r="M83" s="83" t="e">
        <f>+VLOOKUP(B83,#REF!,12,0)</f>
        <v>#REF!</v>
      </c>
      <c r="N83" s="83" t="e">
        <f>+VLOOKUP(B83,#REF!,13,0)</f>
        <v>#REF!</v>
      </c>
      <c r="O83" s="85"/>
    </row>
    <row r="84" spans="1:15" ht="14.5" x14ac:dyDescent="0.35">
      <c r="A84" s="33">
        <v>78</v>
      </c>
      <c r="B84" s="62">
        <v>72128711</v>
      </c>
      <c r="C84" s="9">
        <v>44075</v>
      </c>
      <c r="D84" s="124" t="s">
        <v>282</v>
      </c>
      <c r="E84" s="124" t="s">
        <v>555</v>
      </c>
      <c r="F84" s="8">
        <f t="shared" ca="1" si="11"/>
        <v>3</v>
      </c>
      <c r="G84" s="9">
        <v>44075</v>
      </c>
      <c r="H84" s="9">
        <f t="shared" ca="1" si="12"/>
        <v>45170</v>
      </c>
      <c r="I84" s="8">
        <f t="shared" ca="1" si="15"/>
        <v>3</v>
      </c>
      <c r="J84" s="8">
        <f t="shared" ca="1" si="13"/>
        <v>45</v>
      </c>
      <c r="K84" s="14" t="str">
        <f t="shared" ca="1" si="14"/>
        <v>VENCIDAS</v>
      </c>
      <c r="L84" s="11"/>
      <c r="M84" s="83" t="e">
        <f>+VLOOKUP(B84,#REF!,12,0)</f>
        <v>#REF!</v>
      </c>
      <c r="N84" s="83" t="e">
        <f>+VLOOKUP(B84,#REF!,13,0)</f>
        <v>#REF!</v>
      </c>
      <c r="O84" s="85"/>
    </row>
    <row r="85" spans="1:15" ht="14.5" x14ac:dyDescent="0.35">
      <c r="A85" s="33">
        <v>79</v>
      </c>
      <c r="B85" s="62">
        <v>1082951862</v>
      </c>
      <c r="C85" s="9">
        <v>44075</v>
      </c>
      <c r="D85" s="124" t="s">
        <v>284</v>
      </c>
      <c r="E85" s="124" t="s">
        <v>578</v>
      </c>
      <c r="F85" s="8">
        <f t="shared" ca="1" si="11"/>
        <v>3</v>
      </c>
      <c r="G85" s="9">
        <v>44075</v>
      </c>
      <c r="H85" s="9">
        <f t="shared" ca="1" si="12"/>
        <v>45170</v>
      </c>
      <c r="I85" s="8">
        <f t="shared" ca="1" si="15"/>
        <v>3</v>
      </c>
      <c r="J85" s="8">
        <f t="shared" ca="1" si="13"/>
        <v>45</v>
      </c>
      <c r="K85" s="14" t="str">
        <f t="shared" ca="1" si="14"/>
        <v>VENCIDAS</v>
      </c>
      <c r="L85" s="11"/>
      <c r="M85" s="83" t="e">
        <f>+VLOOKUP(B85,#REF!,12,0)</f>
        <v>#REF!</v>
      </c>
      <c r="N85" s="83" t="e">
        <f>+VLOOKUP(B85,#REF!,13,0)</f>
        <v>#REF!</v>
      </c>
      <c r="O85" s="85"/>
    </row>
    <row r="86" spans="1:15" ht="14.5" x14ac:dyDescent="0.35">
      <c r="A86" s="33">
        <v>80</v>
      </c>
      <c r="B86" s="62">
        <v>85474131</v>
      </c>
      <c r="C86" s="9">
        <v>44075</v>
      </c>
      <c r="D86" s="124" t="s">
        <v>287</v>
      </c>
      <c r="E86" s="124" t="s">
        <v>562</v>
      </c>
      <c r="F86" s="8">
        <f t="shared" ca="1" si="11"/>
        <v>3</v>
      </c>
      <c r="G86" s="9">
        <v>44075</v>
      </c>
      <c r="H86" s="9">
        <f t="shared" ca="1" si="12"/>
        <v>45170</v>
      </c>
      <c r="I86" s="8">
        <f t="shared" ca="1" si="15"/>
        <v>3</v>
      </c>
      <c r="J86" s="8">
        <f t="shared" ca="1" si="13"/>
        <v>45</v>
      </c>
      <c r="K86" s="14" t="str">
        <f t="shared" ca="1" si="14"/>
        <v>VENCIDAS</v>
      </c>
      <c r="L86" s="11"/>
      <c r="M86" s="83" t="e">
        <f>+VLOOKUP(B86,#REF!,12,0)</f>
        <v>#REF!</v>
      </c>
      <c r="N86" s="83" t="e">
        <f>+VLOOKUP(B86,#REF!,13,0)</f>
        <v>#REF!</v>
      </c>
      <c r="O86" s="85"/>
    </row>
    <row r="87" spans="1:15" ht="14.5" x14ac:dyDescent="0.35">
      <c r="A87" s="33">
        <v>81</v>
      </c>
      <c r="B87" s="62">
        <v>1082960715</v>
      </c>
      <c r="C87" s="9">
        <v>44075</v>
      </c>
      <c r="D87" s="124" t="s">
        <v>288</v>
      </c>
      <c r="E87" s="124" t="s">
        <v>579</v>
      </c>
      <c r="F87" s="8">
        <f t="shared" ca="1" si="11"/>
        <v>3</v>
      </c>
      <c r="G87" s="9">
        <v>44075</v>
      </c>
      <c r="H87" s="9">
        <f t="shared" ca="1" si="12"/>
        <v>45170</v>
      </c>
      <c r="I87" s="8">
        <f t="shared" ca="1" si="15"/>
        <v>3</v>
      </c>
      <c r="J87" s="8">
        <f t="shared" ca="1" si="13"/>
        <v>45</v>
      </c>
      <c r="K87" s="14" t="str">
        <f t="shared" ca="1" si="14"/>
        <v>VENCIDAS</v>
      </c>
      <c r="L87" s="11"/>
      <c r="M87" s="83" t="e">
        <f>+VLOOKUP(B87,#REF!,12,0)</f>
        <v>#REF!</v>
      </c>
      <c r="N87" s="83" t="e">
        <f>+VLOOKUP(B87,#REF!,13,0)</f>
        <v>#REF!</v>
      </c>
      <c r="O87" s="85"/>
    </row>
    <row r="88" spans="1:15" ht="14.5" x14ac:dyDescent="0.35">
      <c r="A88" s="33">
        <v>82</v>
      </c>
      <c r="B88" s="62">
        <v>7634133</v>
      </c>
      <c r="C88" s="9">
        <v>44075</v>
      </c>
      <c r="D88" s="124" t="s">
        <v>289</v>
      </c>
      <c r="E88" s="124" t="s">
        <v>553</v>
      </c>
      <c r="F88" s="8">
        <f t="shared" ref="F88:F126" ca="1" si="16">DATEDIF(C88,TODAY(),"Y")</f>
        <v>3</v>
      </c>
      <c r="G88" s="9">
        <v>44075</v>
      </c>
      <c r="H88" s="9">
        <f t="shared" ref="H88:H126" ca="1" si="17">DATE(YEAR(G88)+I88,MONTH(G88),DAY(G88))</f>
        <v>45170</v>
      </c>
      <c r="I88" s="8">
        <f t="shared" ca="1" si="15"/>
        <v>3</v>
      </c>
      <c r="J88" s="8">
        <f t="shared" ref="J88:J126" ca="1" si="18">+I88*15</f>
        <v>45</v>
      </c>
      <c r="K88" s="14" t="str">
        <f t="shared" ref="K88:K126" ca="1" si="19">IF(I88&gt;=1,"VENCIDAS","----")</f>
        <v>VENCIDAS</v>
      </c>
      <c r="L88" s="11"/>
      <c r="M88" s="83" t="e">
        <f>+VLOOKUP(B88,#REF!,12,0)</f>
        <v>#REF!</v>
      </c>
      <c r="N88" s="83" t="e">
        <f>+VLOOKUP(B88,#REF!,13,0)</f>
        <v>#REF!</v>
      </c>
      <c r="O88" s="85"/>
    </row>
    <row r="89" spans="1:15" ht="14.5" x14ac:dyDescent="0.35">
      <c r="A89" s="33">
        <v>83</v>
      </c>
      <c r="B89" s="62">
        <v>12546216</v>
      </c>
      <c r="C89" s="9">
        <v>44075</v>
      </c>
      <c r="D89" s="124" t="s">
        <v>291</v>
      </c>
      <c r="E89" s="124" t="s">
        <v>555</v>
      </c>
      <c r="F89" s="8">
        <f t="shared" ca="1" si="16"/>
        <v>3</v>
      </c>
      <c r="G89" s="9">
        <v>44075</v>
      </c>
      <c r="H89" s="9">
        <f t="shared" ca="1" si="17"/>
        <v>45170</v>
      </c>
      <c r="I89" s="8">
        <f t="shared" ca="1" si="15"/>
        <v>3</v>
      </c>
      <c r="J89" s="8">
        <f t="shared" ca="1" si="18"/>
        <v>45</v>
      </c>
      <c r="K89" s="14" t="str">
        <f t="shared" ca="1" si="19"/>
        <v>VENCIDAS</v>
      </c>
      <c r="L89" s="11"/>
      <c r="M89" s="83" t="e">
        <f>+VLOOKUP(B89,#REF!,12,0)</f>
        <v>#REF!</v>
      </c>
      <c r="N89" s="83" t="e">
        <f>+VLOOKUP(B89,#REF!,13,0)</f>
        <v>#REF!</v>
      </c>
      <c r="O89" s="85"/>
    </row>
    <row r="90" spans="1:15" ht="14.5" x14ac:dyDescent="0.35">
      <c r="A90" s="33">
        <v>84</v>
      </c>
      <c r="B90" s="62">
        <v>12626259</v>
      </c>
      <c r="C90" s="9">
        <v>44075</v>
      </c>
      <c r="D90" s="124" t="s">
        <v>292</v>
      </c>
      <c r="E90" s="124" t="s">
        <v>553</v>
      </c>
      <c r="F90" s="8">
        <f t="shared" ca="1" si="16"/>
        <v>3</v>
      </c>
      <c r="G90" s="9">
        <v>44075</v>
      </c>
      <c r="H90" s="9">
        <f t="shared" ca="1" si="17"/>
        <v>45170</v>
      </c>
      <c r="I90" s="8">
        <f t="shared" ca="1" si="15"/>
        <v>3</v>
      </c>
      <c r="J90" s="8">
        <f t="shared" ca="1" si="18"/>
        <v>45</v>
      </c>
      <c r="K90" s="14" t="str">
        <f t="shared" ca="1" si="19"/>
        <v>VENCIDAS</v>
      </c>
      <c r="L90" s="11"/>
      <c r="M90" s="83" t="e">
        <f>+VLOOKUP(B90,#REF!,12,0)</f>
        <v>#REF!</v>
      </c>
      <c r="N90" s="83" t="e">
        <f>+VLOOKUP(B90,#REF!,13,0)</f>
        <v>#REF!</v>
      </c>
      <c r="O90" s="85"/>
    </row>
    <row r="91" spans="1:15" ht="14.5" x14ac:dyDescent="0.35">
      <c r="A91" s="33">
        <v>85</v>
      </c>
      <c r="B91" s="62">
        <v>4979325</v>
      </c>
      <c r="C91" s="9">
        <v>44075</v>
      </c>
      <c r="D91" s="124" t="s">
        <v>293</v>
      </c>
      <c r="E91" s="124" t="s">
        <v>580</v>
      </c>
      <c r="F91" s="8">
        <f t="shared" ca="1" si="16"/>
        <v>3</v>
      </c>
      <c r="G91" s="9">
        <v>44075</v>
      </c>
      <c r="H91" s="9">
        <f t="shared" ca="1" si="17"/>
        <v>45170</v>
      </c>
      <c r="I91" s="8">
        <f t="shared" ca="1" si="15"/>
        <v>3</v>
      </c>
      <c r="J91" s="8">
        <f t="shared" ca="1" si="18"/>
        <v>45</v>
      </c>
      <c r="K91" s="14" t="str">
        <f t="shared" ca="1" si="19"/>
        <v>VENCIDAS</v>
      </c>
      <c r="L91" s="11"/>
      <c r="M91" s="83" t="e">
        <f>+VLOOKUP(B91,#REF!,12,0)</f>
        <v>#REF!</v>
      </c>
      <c r="N91" s="83" t="e">
        <f>+VLOOKUP(B91,#REF!,13,0)</f>
        <v>#REF!</v>
      </c>
      <c r="O91" s="85"/>
    </row>
    <row r="92" spans="1:15" ht="14.5" x14ac:dyDescent="0.35">
      <c r="A92" s="33">
        <v>86</v>
      </c>
      <c r="B92" s="62">
        <v>84452170</v>
      </c>
      <c r="C92" s="9">
        <v>44075</v>
      </c>
      <c r="D92" s="124" t="s">
        <v>295</v>
      </c>
      <c r="E92" s="124" t="s">
        <v>573</v>
      </c>
      <c r="F92" s="8">
        <f t="shared" ca="1" si="16"/>
        <v>3</v>
      </c>
      <c r="G92" s="9">
        <v>44075</v>
      </c>
      <c r="H92" s="9">
        <f t="shared" ca="1" si="17"/>
        <v>45170</v>
      </c>
      <c r="I92" s="8">
        <f t="shared" ca="1" si="15"/>
        <v>3</v>
      </c>
      <c r="J92" s="8">
        <f t="shared" ca="1" si="18"/>
        <v>45</v>
      </c>
      <c r="K92" s="14" t="str">
        <f t="shared" ca="1" si="19"/>
        <v>VENCIDAS</v>
      </c>
      <c r="L92" s="11"/>
      <c r="M92" s="83" t="e">
        <f>+VLOOKUP(B92,#REF!,12,0)</f>
        <v>#REF!</v>
      </c>
      <c r="N92" s="83" t="e">
        <f>+VLOOKUP(B92,#REF!,13,0)</f>
        <v>#REF!</v>
      </c>
      <c r="O92" s="85"/>
    </row>
    <row r="93" spans="1:15" ht="14.5" x14ac:dyDescent="0.35">
      <c r="A93" s="33">
        <v>87</v>
      </c>
      <c r="B93" s="62">
        <v>12627189</v>
      </c>
      <c r="C93" s="9">
        <v>44075</v>
      </c>
      <c r="D93" s="124" t="s">
        <v>296</v>
      </c>
      <c r="E93" s="124" t="s">
        <v>562</v>
      </c>
      <c r="F93" s="8">
        <f t="shared" ca="1" si="16"/>
        <v>3</v>
      </c>
      <c r="G93" s="9">
        <v>44075</v>
      </c>
      <c r="H93" s="9">
        <f t="shared" ca="1" si="17"/>
        <v>45170</v>
      </c>
      <c r="I93" s="8">
        <f t="shared" ca="1" si="15"/>
        <v>3</v>
      </c>
      <c r="J93" s="8">
        <f t="shared" ca="1" si="18"/>
        <v>45</v>
      </c>
      <c r="K93" s="14" t="str">
        <f t="shared" ca="1" si="19"/>
        <v>VENCIDAS</v>
      </c>
      <c r="L93" s="11"/>
      <c r="M93" s="83" t="e">
        <f>+VLOOKUP(B93,#REF!,12,0)</f>
        <v>#REF!</v>
      </c>
      <c r="N93" s="83" t="e">
        <f>+VLOOKUP(B93,#REF!,13,0)</f>
        <v>#REF!</v>
      </c>
      <c r="O93" s="85"/>
    </row>
    <row r="94" spans="1:15" ht="14.5" x14ac:dyDescent="0.35">
      <c r="A94" s="33">
        <v>88</v>
      </c>
      <c r="B94" s="62">
        <v>1036934872</v>
      </c>
      <c r="C94" s="9">
        <v>44075</v>
      </c>
      <c r="D94" s="124" t="s">
        <v>304</v>
      </c>
      <c r="E94" s="124" t="s">
        <v>572</v>
      </c>
      <c r="F94" s="8">
        <f t="shared" ca="1" si="16"/>
        <v>3</v>
      </c>
      <c r="G94" s="9">
        <v>44075</v>
      </c>
      <c r="H94" s="9">
        <f t="shared" ca="1" si="17"/>
        <v>45170</v>
      </c>
      <c r="I94" s="8">
        <f t="shared" ref="I94:I135" ca="1" si="20">DATEDIF(G94,TODAY(),"Y")</f>
        <v>3</v>
      </c>
      <c r="J94" s="8">
        <f t="shared" ca="1" si="18"/>
        <v>45</v>
      </c>
      <c r="K94" s="14" t="str">
        <f t="shared" ca="1" si="19"/>
        <v>VENCIDAS</v>
      </c>
      <c r="L94" s="11"/>
      <c r="M94" s="83" t="e">
        <f>+VLOOKUP(B94,#REF!,12,0)</f>
        <v>#REF!</v>
      </c>
      <c r="N94" s="83" t="e">
        <f>+VLOOKUP(B94,#REF!,13,0)</f>
        <v>#REF!</v>
      </c>
      <c r="O94" s="85"/>
    </row>
    <row r="95" spans="1:15" ht="14.5" x14ac:dyDescent="0.35">
      <c r="A95" s="33">
        <v>89</v>
      </c>
      <c r="B95" s="62">
        <v>7630207</v>
      </c>
      <c r="C95" s="9">
        <v>44075</v>
      </c>
      <c r="D95" s="124" t="s">
        <v>306</v>
      </c>
      <c r="E95" s="124" t="s">
        <v>576</v>
      </c>
      <c r="F95" s="8">
        <f t="shared" ca="1" si="16"/>
        <v>3</v>
      </c>
      <c r="G95" s="9">
        <v>44075</v>
      </c>
      <c r="H95" s="9">
        <f t="shared" ca="1" si="17"/>
        <v>45170</v>
      </c>
      <c r="I95" s="8">
        <f t="shared" ca="1" si="20"/>
        <v>3</v>
      </c>
      <c r="J95" s="8">
        <f t="shared" ca="1" si="18"/>
        <v>45</v>
      </c>
      <c r="K95" s="14" t="str">
        <f t="shared" ca="1" si="19"/>
        <v>VENCIDAS</v>
      </c>
      <c r="L95" s="11"/>
      <c r="M95" s="83" t="e">
        <f>+VLOOKUP(B95,#REF!,12,0)</f>
        <v>#REF!</v>
      </c>
      <c r="N95" s="83" t="e">
        <f>+VLOOKUP(B95,#REF!,13,0)</f>
        <v>#REF!</v>
      </c>
      <c r="O95" s="85"/>
    </row>
    <row r="96" spans="1:15" ht="14.5" x14ac:dyDescent="0.35">
      <c r="A96" s="33">
        <v>90</v>
      </c>
      <c r="B96" s="62">
        <v>85466999</v>
      </c>
      <c r="C96" s="9">
        <v>44075</v>
      </c>
      <c r="D96" s="124" t="s">
        <v>308</v>
      </c>
      <c r="E96" s="124" t="s">
        <v>545</v>
      </c>
      <c r="F96" s="8">
        <f t="shared" ca="1" si="16"/>
        <v>3</v>
      </c>
      <c r="G96" s="9">
        <v>44075</v>
      </c>
      <c r="H96" s="9">
        <f t="shared" ca="1" si="17"/>
        <v>45170</v>
      </c>
      <c r="I96" s="8">
        <f t="shared" ca="1" si="20"/>
        <v>3</v>
      </c>
      <c r="J96" s="8">
        <f t="shared" ca="1" si="18"/>
        <v>45</v>
      </c>
      <c r="K96" s="14" t="str">
        <f t="shared" ca="1" si="19"/>
        <v>VENCIDAS</v>
      </c>
      <c r="L96" s="11"/>
      <c r="M96" s="83" t="e">
        <f>+VLOOKUP(B96,#REF!,12,0)</f>
        <v>#REF!</v>
      </c>
      <c r="N96" s="83" t="e">
        <f>+VLOOKUP(B96,#REF!,13,0)</f>
        <v>#REF!</v>
      </c>
      <c r="O96" s="85"/>
    </row>
    <row r="97" spans="1:15" ht="14.5" x14ac:dyDescent="0.35">
      <c r="A97" s="33">
        <v>91</v>
      </c>
      <c r="B97" s="62">
        <v>1004390025</v>
      </c>
      <c r="C97" s="9">
        <v>44075</v>
      </c>
      <c r="D97" s="124" t="s">
        <v>310</v>
      </c>
      <c r="E97" s="124" t="s">
        <v>563</v>
      </c>
      <c r="F97" s="8">
        <f t="shared" ca="1" si="16"/>
        <v>3</v>
      </c>
      <c r="G97" s="9">
        <v>44075</v>
      </c>
      <c r="H97" s="9">
        <f t="shared" ca="1" si="17"/>
        <v>45170</v>
      </c>
      <c r="I97" s="8">
        <f t="shared" ca="1" si="20"/>
        <v>3</v>
      </c>
      <c r="J97" s="8">
        <f t="shared" ca="1" si="18"/>
        <v>45</v>
      </c>
      <c r="K97" s="14" t="str">
        <f t="shared" ca="1" si="19"/>
        <v>VENCIDAS</v>
      </c>
      <c r="L97" s="11"/>
      <c r="M97" s="83" t="e">
        <f>+VLOOKUP(B97,#REF!,12,0)</f>
        <v>#REF!</v>
      </c>
      <c r="N97" s="83" t="e">
        <f>+VLOOKUP(B97,#REF!,13,0)</f>
        <v>#REF!</v>
      </c>
      <c r="O97" s="85"/>
    </row>
    <row r="98" spans="1:15" ht="14.5" x14ac:dyDescent="0.35">
      <c r="A98" s="33">
        <v>92</v>
      </c>
      <c r="B98" s="62">
        <v>85476290</v>
      </c>
      <c r="C98" s="9">
        <v>44075</v>
      </c>
      <c r="D98" s="124" t="s">
        <v>311</v>
      </c>
      <c r="E98" s="124" t="s">
        <v>557</v>
      </c>
      <c r="F98" s="8">
        <f t="shared" ca="1" si="16"/>
        <v>3</v>
      </c>
      <c r="G98" s="9">
        <v>44075</v>
      </c>
      <c r="H98" s="9">
        <f t="shared" ca="1" si="17"/>
        <v>45170</v>
      </c>
      <c r="I98" s="8">
        <f t="shared" ca="1" si="20"/>
        <v>3</v>
      </c>
      <c r="J98" s="8">
        <f t="shared" ca="1" si="18"/>
        <v>45</v>
      </c>
      <c r="K98" s="14" t="str">
        <f t="shared" ca="1" si="19"/>
        <v>VENCIDAS</v>
      </c>
      <c r="L98" s="11"/>
      <c r="M98" s="83" t="e">
        <f>+VLOOKUP(B98,#REF!,12,0)</f>
        <v>#REF!</v>
      </c>
      <c r="N98" s="83" t="e">
        <f>+VLOOKUP(B98,#REF!,13,0)</f>
        <v>#REF!</v>
      </c>
      <c r="O98" s="85"/>
    </row>
    <row r="99" spans="1:15" ht="14.5" x14ac:dyDescent="0.35">
      <c r="A99" s="33">
        <v>93</v>
      </c>
      <c r="B99" s="62">
        <v>7601931</v>
      </c>
      <c r="C99" s="9">
        <v>44075</v>
      </c>
      <c r="D99" s="124" t="s">
        <v>312</v>
      </c>
      <c r="E99" s="124" t="s">
        <v>545</v>
      </c>
      <c r="F99" s="8">
        <f t="shared" ca="1" si="16"/>
        <v>3</v>
      </c>
      <c r="G99" s="9">
        <v>44075</v>
      </c>
      <c r="H99" s="9">
        <f t="shared" ca="1" si="17"/>
        <v>45170</v>
      </c>
      <c r="I99" s="8">
        <f t="shared" ca="1" si="20"/>
        <v>3</v>
      </c>
      <c r="J99" s="8">
        <f t="shared" ca="1" si="18"/>
        <v>45</v>
      </c>
      <c r="K99" s="14" t="str">
        <f t="shared" ca="1" si="19"/>
        <v>VENCIDAS</v>
      </c>
      <c r="L99" s="11"/>
      <c r="M99" s="83" t="e">
        <f>+VLOOKUP(B99,#REF!,12,0)</f>
        <v>#REF!</v>
      </c>
      <c r="N99" s="83" t="e">
        <f>+VLOOKUP(B99,#REF!,13,0)</f>
        <v>#REF!</v>
      </c>
      <c r="O99" s="85"/>
    </row>
    <row r="100" spans="1:15" ht="14.5" x14ac:dyDescent="0.35">
      <c r="A100" s="33">
        <v>94</v>
      </c>
      <c r="B100" s="62">
        <v>84459831</v>
      </c>
      <c r="C100" s="9">
        <v>44075</v>
      </c>
      <c r="D100" s="124" t="s">
        <v>313</v>
      </c>
      <c r="E100" s="124" t="s">
        <v>583</v>
      </c>
      <c r="F100" s="8">
        <f t="shared" ca="1" si="16"/>
        <v>3</v>
      </c>
      <c r="G100" s="9">
        <v>44075</v>
      </c>
      <c r="H100" s="9">
        <f t="shared" ca="1" si="17"/>
        <v>45170</v>
      </c>
      <c r="I100" s="8">
        <f t="shared" ca="1" si="20"/>
        <v>3</v>
      </c>
      <c r="J100" s="8">
        <f t="shared" ca="1" si="18"/>
        <v>45</v>
      </c>
      <c r="K100" s="14" t="str">
        <f t="shared" ca="1" si="19"/>
        <v>VENCIDAS</v>
      </c>
      <c r="L100" s="11"/>
      <c r="M100" s="83" t="e">
        <f>+VLOOKUP(B100,#REF!,12,0)</f>
        <v>#REF!</v>
      </c>
      <c r="N100" s="83" t="e">
        <f>+VLOOKUP(B100,#REF!,13,0)</f>
        <v>#REF!</v>
      </c>
      <c r="O100" s="85"/>
    </row>
    <row r="101" spans="1:15" ht="14.5" x14ac:dyDescent="0.35">
      <c r="A101" s="33">
        <v>95</v>
      </c>
      <c r="B101" s="62">
        <v>7602747</v>
      </c>
      <c r="C101" s="9">
        <v>44075</v>
      </c>
      <c r="D101" s="124" t="s">
        <v>315</v>
      </c>
      <c r="E101" s="124" t="s">
        <v>562</v>
      </c>
      <c r="F101" s="8">
        <f t="shared" ca="1" si="16"/>
        <v>3</v>
      </c>
      <c r="G101" s="9">
        <v>44075</v>
      </c>
      <c r="H101" s="9">
        <f t="shared" ca="1" si="17"/>
        <v>45170</v>
      </c>
      <c r="I101" s="8">
        <f t="shared" ca="1" si="20"/>
        <v>3</v>
      </c>
      <c r="J101" s="8">
        <f t="shared" ca="1" si="18"/>
        <v>45</v>
      </c>
      <c r="K101" s="14" t="str">
        <f t="shared" ca="1" si="19"/>
        <v>VENCIDAS</v>
      </c>
      <c r="L101" s="11"/>
      <c r="M101" s="83" t="e">
        <f>+VLOOKUP(B101,#REF!,12,0)</f>
        <v>#REF!</v>
      </c>
      <c r="N101" s="83" t="e">
        <f>+VLOOKUP(B101,#REF!,13,0)</f>
        <v>#REF!</v>
      </c>
      <c r="O101" s="85"/>
    </row>
    <row r="102" spans="1:15" ht="14.5" x14ac:dyDescent="0.35">
      <c r="A102" s="33">
        <v>96</v>
      </c>
      <c r="B102" s="62">
        <v>85458339</v>
      </c>
      <c r="C102" s="9">
        <v>44075</v>
      </c>
      <c r="D102" s="124" t="s">
        <v>316</v>
      </c>
      <c r="E102" s="124" t="s">
        <v>558</v>
      </c>
      <c r="F102" s="8">
        <f t="shared" ca="1" si="16"/>
        <v>3</v>
      </c>
      <c r="G102" s="9">
        <v>44075</v>
      </c>
      <c r="H102" s="9">
        <f t="shared" ca="1" si="17"/>
        <v>45170</v>
      </c>
      <c r="I102" s="8">
        <f t="shared" ca="1" si="20"/>
        <v>3</v>
      </c>
      <c r="J102" s="8">
        <f t="shared" ca="1" si="18"/>
        <v>45</v>
      </c>
      <c r="K102" s="14" t="str">
        <f t="shared" ca="1" si="19"/>
        <v>VENCIDAS</v>
      </c>
      <c r="L102" s="11"/>
      <c r="M102" s="83" t="e">
        <f>+VLOOKUP(B102,#REF!,12,0)</f>
        <v>#REF!</v>
      </c>
      <c r="N102" s="83" t="e">
        <f>+VLOOKUP(B102,#REF!,13,0)</f>
        <v>#REF!</v>
      </c>
      <c r="O102" s="85"/>
    </row>
    <row r="103" spans="1:15" ht="14.5" x14ac:dyDescent="0.35">
      <c r="A103" s="33">
        <v>97</v>
      </c>
      <c r="B103" s="62">
        <v>1082924516</v>
      </c>
      <c r="C103" s="9">
        <v>44075</v>
      </c>
      <c r="D103" s="124" t="s">
        <v>318</v>
      </c>
      <c r="E103" s="124" t="s">
        <v>557</v>
      </c>
      <c r="F103" s="8">
        <f t="shared" ca="1" si="16"/>
        <v>3</v>
      </c>
      <c r="G103" s="9">
        <v>44075</v>
      </c>
      <c r="H103" s="9">
        <f t="shared" ca="1" si="17"/>
        <v>45170</v>
      </c>
      <c r="I103" s="8">
        <f t="shared" ca="1" si="20"/>
        <v>3</v>
      </c>
      <c r="J103" s="8">
        <f t="shared" ca="1" si="18"/>
        <v>45</v>
      </c>
      <c r="K103" s="14" t="str">
        <f t="shared" ca="1" si="19"/>
        <v>VENCIDAS</v>
      </c>
      <c r="L103" s="11"/>
      <c r="M103" s="83" t="e">
        <f>+VLOOKUP(B103,#REF!,12,0)</f>
        <v>#REF!</v>
      </c>
      <c r="N103" s="83" t="e">
        <f>+VLOOKUP(B103,#REF!,13,0)</f>
        <v>#REF!</v>
      </c>
      <c r="O103" s="85"/>
    </row>
    <row r="104" spans="1:15" ht="14.5" x14ac:dyDescent="0.35">
      <c r="A104" s="33">
        <v>98</v>
      </c>
      <c r="B104" s="62">
        <v>1082933860</v>
      </c>
      <c r="C104" s="9">
        <v>44075</v>
      </c>
      <c r="D104" s="124" t="s">
        <v>319</v>
      </c>
      <c r="E104" s="124" t="s">
        <v>562</v>
      </c>
      <c r="F104" s="8">
        <f t="shared" ca="1" si="16"/>
        <v>3</v>
      </c>
      <c r="G104" s="9">
        <v>44075</v>
      </c>
      <c r="H104" s="9">
        <f t="shared" ca="1" si="17"/>
        <v>45170</v>
      </c>
      <c r="I104" s="8">
        <f t="shared" ca="1" si="20"/>
        <v>3</v>
      </c>
      <c r="J104" s="8">
        <f t="shared" ca="1" si="18"/>
        <v>45</v>
      </c>
      <c r="K104" s="14" t="str">
        <f t="shared" ca="1" si="19"/>
        <v>VENCIDAS</v>
      </c>
      <c r="L104" s="11"/>
      <c r="M104" s="83" t="e">
        <f>+VLOOKUP(B104,#REF!,12,0)</f>
        <v>#REF!</v>
      </c>
      <c r="N104" s="83" t="e">
        <f>+VLOOKUP(B104,#REF!,13,0)</f>
        <v>#REF!</v>
      </c>
      <c r="O104" s="85"/>
    </row>
    <row r="105" spans="1:15" ht="14.5" x14ac:dyDescent="0.35">
      <c r="A105" s="33">
        <v>99</v>
      </c>
      <c r="B105" s="62">
        <v>84459581</v>
      </c>
      <c r="C105" s="9">
        <v>44075</v>
      </c>
      <c r="D105" s="124" t="s">
        <v>320</v>
      </c>
      <c r="E105" s="124" t="s">
        <v>547</v>
      </c>
      <c r="F105" s="8">
        <f t="shared" ca="1" si="16"/>
        <v>3</v>
      </c>
      <c r="G105" s="9">
        <v>44075</v>
      </c>
      <c r="H105" s="9">
        <f t="shared" ca="1" si="17"/>
        <v>45170</v>
      </c>
      <c r="I105" s="8">
        <f t="shared" ca="1" si="20"/>
        <v>3</v>
      </c>
      <c r="J105" s="8">
        <f t="shared" ca="1" si="18"/>
        <v>45</v>
      </c>
      <c r="K105" s="14" t="str">
        <f t="shared" ca="1" si="19"/>
        <v>VENCIDAS</v>
      </c>
      <c r="L105" s="11"/>
      <c r="M105" s="83" t="e">
        <f>+VLOOKUP(B105,#REF!,12,0)</f>
        <v>#REF!</v>
      </c>
      <c r="N105" s="83" t="e">
        <f>+VLOOKUP(B105,#REF!,13,0)</f>
        <v>#REF!</v>
      </c>
      <c r="O105" s="85"/>
    </row>
    <row r="106" spans="1:15" ht="14.5" x14ac:dyDescent="0.35">
      <c r="A106" s="33">
        <v>100</v>
      </c>
      <c r="B106" s="62">
        <v>85466188</v>
      </c>
      <c r="C106" s="9">
        <v>44075</v>
      </c>
      <c r="D106" s="124" t="s">
        <v>321</v>
      </c>
      <c r="E106" s="124" t="s">
        <v>547</v>
      </c>
      <c r="F106" s="8">
        <f t="shared" ca="1" si="16"/>
        <v>3</v>
      </c>
      <c r="G106" s="9">
        <v>44075</v>
      </c>
      <c r="H106" s="9">
        <f t="shared" ca="1" si="17"/>
        <v>45170</v>
      </c>
      <c r="I106" s="8">
        <f t="shared" ca="1" si="20"/>
        <v>3</v>
      </c>
      <c r="J106" s="8">
        <f t="shared" ca="1" si="18"/>
        <v>45</v>
      </c>
      <c r="K106" s="14" t="str">
        <f t="shared" ca="1" si="19"/>
        <v>VENCIDAS</v>
      </c>
      <c r="L106" s="11"/>
      <c r="M106" s="83" t="e">
        <f>+VLOOKUP(B106,#REF!,12,0)</f>
        <v>#REF!</v>
      </c>
      <c r="N106" s="83" t="e">
        <f>+VLOOKUP(B106,#REF!,13,0)</f>
        <v>#REF!</v>
      </c>
      <c r="O106" s="85"/>
    </row>
    <row r="107" spans="1:15" ht="14.5" x14ac:dyDescent="0.35">
      <c r="A107" s="33">
        <v>101</v>
      </c>
      <c r="B107" s="62">
        <v>12557514</v>
      </c>
      <c r="C107" s="9">
        <v>44075</v>
      </c>
      <c r="D107" s="124" t="s">
        <v>322</v>
      </c>
      <c r="E107" s="124" t="s">
        <v>564</v>
      </c>
      <c r="F107" s="8">
        <f t="shared" ca="1" si="16"/>
        <v>3</v>
      </c>
      <c r="G107" s="9">
        <v>44075</v>
      </c>
      <c r="H107" s="9">
        <f t="shared" ca="1" si="17"/>
        <v>45170</v>
      </c>
      <c r="I107" s="8">
        <f t="shared" ca="1" si="20"/>
        <v>3</v>
      </c>
      <c r="J107" s="8">
        <f t="shared" ca="1" si="18"/>
        <v>45</v>
      </c>
      <c r="K107" s="14" t="str">
        <f t="shared" ca="1" si="19"/>
        <v>VENCIDAS</v>
      </c>
      <c r="L107" s="11"/>
      <c r="M107" s="83" t="e">
        <f>+VLOOKUP(B107,#REF!,12,0)</f>
        <v>#REF!</v>
      </c>
      <c r="N107" s="83" t="e">
        <f>+VLOOKUP(B107,#REF!,13,0)</f>
        <v>#REF!</v>
      </c>
      <c r="O107" s="85"/>
    </row>
    <row r="108" spans="1:15" ht="14.5" x14ac:dyDescent="0.35">
      <c r="A108" s="33">
        <v>102</v>
      </c>
      <c r="B108" s="62">
        <v>4978882</v>
      </c>
      <c r="C108" s="9">
        <v>44075</v>
      </c>
      <c r="D108" s="124" t="s">
        <v>323</v>
      </c>
      <c r="E108" s="124" t="s">
        <v>547</v>
      </c>
      <c r="F108" s="8">
        <f t="shared" ca="1" si="16"/>
        <v>3</v>
      </c>
      <c r="G108" s="9">
        <v>44075</v>
      </c>
      <c r="H108" s="9">
        <f t="shared" ca="1" si="17"/>
        <v>45170</v>
      </c>
      <c r="I108" s="8">
        <f t="shared" ca="1" si="20"/>
        <v>3</v>
      </c>
      <c r="J108" s="8">
        <f t="shared" ca="1" si="18"/>
        <v>45</v>
      </c>
      <c r="K108" s="14" t="str">
        <f t="shared" ca="1" si="19"/>
        <v>VENCIDAS</v>
      </c>
      <c r="L108" s="11"/>
      <c r="M108" s="83" t="e">
        <f>+VLOOKUP(B108,#REF!,12,0)</f>
        <v>#REF!</v>
      </c>
      <c r="N108" s="83" t="e">
        <f>+VLOOKUP(B108,#REF!,13,0)</f>
        <v>#REF!</v>
      </c>
      <c r="O108" s="85"/>
    </row>
    <row r="109" spans="1:15" ht="14.5" x14ac:dyDescent="0.35">
      <c r="A109" s="33">
        <v>103</v>
      </c>
      <c r="B109" s="62">
        <v>3815123</v>
      </c>
      <c r="C109" s="9">
        <v>44075</v>
      </c>
      <c r="D109" s="124" t="s">
        <v>324</v>
      </c>
      <c r="E109" s="124" t="s">
        <v>556</v>
      </c>
      <c r="F109" s="8">
        <f t="shared" ca="1" si="16"/>
        <v>3</v>
      </c>
      <c r="G109" s="9">
        <v>44075</v>
      </c>
      <c r="H109" s="9">
        <f t="shared" ca="1" si="17"/>
        <v>45170</v>
      </c>
      <c r="I109" s="8">
        <f t="shared" ca="1" si="20"/>
        <v>3</v>
      </c>
      <c r="J109" s="8">
        <f t="shared" ca="1" si="18"/>
        <v>45</v>
      </c>
      <c r="K109" s="14" t="str">
        <f t="shared" ca="1" si="19"/>
        <v>VENCIDAS</v>
      </c>
      <c r="L109" s="11"/>
      <c r="M109" s="83" t="e">
        <f>+VLOOKUP(B109,#REF!,12,0)</f>
        <v>#REF!</v>
      </c>
      <c r="N109" s="83" t="e">
        <f>+VLOOKUP(B109,#REF!,13,0)</f>
        <v>#REF!</v>
      </c>
      <c r="O109" s="85"/>
    </row>
    <row r="110" spans="1:15" ht="14.5" x14ac:dyDescent="0.35">
      <c r="A110" s="33">
        <v>104</v>
      </c>
      <c r="B110" s="62">
        <v>12551759</v>
      </c>
      <c r="C110" s="9">
        <v>44075</v>
      </c>
      <c r="D110" s="124" t="s">
        <v>325</v>
      </c>
      <c r="E110" s="124" t="s">
        <v>550</v>
      </c>
      <c r="F110" s="8">
        <f t="shared" ca="1" si="16"/>
        <v>3</v>
      </c>
      <c r="G110" s="9">
        <v>44075</v>
      </c>
      <c r="H110" s="9">
        <f t="shared" ca="1" si="17"/>
        <v>45170</v>
      </c>
      <c r="I110" s="8">
        <f t="shared" ca="1" si="20"/>
        <v>3</v>
      </c>
      <c r="J110" s="8">
        <f t="shared" ca="1" si="18"/>
        <v>45</v>
      </c>
      <c r="K110" s="14" t="str">
        <f t="shared" ca="1" si="19"/>
        <v>VENCIDAS</v>
      </c>
      <c r="L110" s="11"/>
      <c r="M110" s="83" t="e">
        <f>+VLOOKUP(B110,#REF!,12,0)</f>
        <v>#REF!</v>
      </c>
      <c r="N110" s="83" t="e">
        <f>+VLOOKUP(B110,#REF!,13,0)</f>
        <v>#REF!</v>
      </c>
      <c r="O110" s="85"/>
    </row>
    <row r="111" spans="1:15" ht="14.5" x14ac:dyDescent="0.35">
      <c r="A111" s="33">
        <v>105</v>
      </c>
      <c r="B111" s="62">
        <v>85477986</v>
      </c>
      <c r="C111" s="9">
        <v>44075</v>
      </c>
      <c r="D111" s="124" t="s">
        <v>326</v>
      </c>
      <c r="E111" s="124" t="s">
        <v>562</v>
      </c>
      <c r="F111" s="8">
        <f t="shared" ca="1" si="16"/>
        <v>3</v>
      </c>
      <c r="G111" s="9">
        <v>44075</v>
      </c>
      <c r="H111" s="9">
        <f t="shared" ca="1" si="17"/>
        <v>45170</v>
      </c>
      <c r="I111" s="8">
        <f t="shared" ca="1" si="20"/>
        <v>3</v>
      </c>
      <c r="J111" s="8">
        <f t="shared" ca="1" si="18"/>
        <v>45</v>
      </c>
      <c r="K111" s="14" t="str">
        <f t="shared" ca="1" si="19"/>
        <v>VENCIDAS</v>
      </c>
      <c r="L111" s="11"/>
      <c r="M111" s="83" t="e">
        <f>+VLOOKUP(B111,#REF!,12,0)</f>
        <v>#REF!</v>
      </c>
      <c r="N111" s="83" t="e">
        <f>+VLOOKUP(B111,#REF!,13,0)</f>
        <v>#REF!</v>
      </c>
      <c r="O111" s="85"/>
    </row>
    <row r="112" spans="1:15" ht="14.5" x14ac:dyDescent="0.35">
      <c r="A112" s="33">
        <v>106</v>
      </c>
      <c r="B112" s="62">
        <v>85466128</v>
      </c>
      <c r="C112" s="9">
        <v>44075</v>
      </c>
      <c r="D112" s="124" t="s">
        <v>330</v>
      </c>
      <c r="E112" s="124" t="s">
        <v>547</v>
      </c>
      <c r="F112" s="8">
        <f t="shared" ca="1" si="16"/>
        <v>3</v>
      </c>
      <c r="G112" s="9">
        <v>44075</v>
      </c>
      <c r="H112" s="9">
        <f t="shared" ca="1" si="17"/>
        <v>45170</v>
      </c>
      <c r="I112" s="8">
        <f t="shared" ca="1" si="20"/>
        <v>3</v>
      </c>
      <c r="J112" s="8">
        <f t="shared" ca="1" si="18"/>
        <v>45</v>
      </c>
      <c r="K112" s="14" t="str">
        <f t="shared" ca="1" si="19"/>
        <v>VENCIDAS</v>
      </c>
      <c r="L112" s="11"/>
      <c r="M112" s="83" t="e">
        <f>+VLOOKUP(B112,#REF!,12,0)</f>
        <v>#REF!</v>
      </c>
      <c r="N112" s="83" t="e">
        <f>+VLOOKUP(B112,#REF!,13,0)</f>
        <v>#REF!</v>
      </c>
      <c r="O112" s="85"/>
    </row>
    <row r="113" spans="1:15" ht="14.5" x14ac:dyDescent="0.35">
      <c r="A113" s="33">
        <v>107</v>
      </c>
      <c r="B113" s="62">
        <v>12636138</v>
      </c>
      <c r="C113" s="9">
        <v>44075</v>
      </c>
      <c r="D113" s="124" t="s">
        <v>335</v>
      </c>
      <c r="E113" s="124" t="s">
        <v>562</v>
      </c>
      <c r="F113" s="8">
        <f t="shared" ca="1" si="16"/>
        <v>3</v>
      </c>
      <c r="G113" s="9">
        <v>44075</v>
      </c>
      <c r="H113" s="9">
        <f t="shared" ca="1" si="17"/>
        <v>45170</v>
      </c>
      <c r="I113" s="8">
        <f t="shared" ca="1" si="20"/>
        <v>3</v>
      </c>
      <c r="J113" s="8">
        <f t="shared" ca="1" si="18"/>
        <v>45</v>
      </c>
      <c r="K113" s="14" t="str">
        <f t="shared" ca="1" si="19"/>
        <v>VENCIDAS</v>
      </c>
      <c r="L113" s="11"/>
      <c r="M113" s="83" t="e">
        <f>+VLOOKUP(B113,#REF!,12,0)</f>
        <v>#REF!</v>
      </c>
      <c r="N113" s="83" t="e">
        <f>+VLOOKUP(B113,#REF!,13,0)</f>
        <v>#REF!</v>
      </c>
      <c r="O113" s="85"/>
    </row>
    <row r="114" spans="1:15" ht="14.5" x14ac:dyDescent="0.35">
      <c r="A114" s="33">
        <v>108</v>
      </c>
      <c r="B114" s="62">
        <v>85459115</v>
      </c>
      <c r="C114" s="9">
        <v>44075</v>
      </c>
      <c r="D114" s="124" t="s">
        <v>336</v>
      </c>
      <c r="E114" s="124" t="s">
        <v>550</v>
      </c>
      <c r="F114" s="8">
        <f t="shared" ca="1" si="16"/>
        <v>3</v>
      </c>
      <c r="G114" s="9">
        <v>44075</v>
      </c>
      <c r="H114" s="9">
        <f t="shared" ca="1" si="17"/>
        <v>45170</v>
      </c>
      <c r="I114" s="8">
        <f t="shared" ca="1" si="20"/>
        <v>3</v>
      </c>
      <c r="J114" s="8">
        <f t="shared" ca="1" si="18"/>
        <v>45</v>
      </c>
      <c r="K114" s="14" t="str">
        <f t="shared" ca="1" si="19"/>
        <v>VENCIDAS</v>
      </c>
      <c r="L114" s="11"/>
      <c r="M114" s="83" t="e">
        <f>+VLOOKUP(B114,#REF!,12,0)</f>
        <v>#REF!</v>
      </c>
      <c r="N114" s="83" t="e">
        <f>+VLOOKUP(B114,#REF!,13,0)</f>
        <v>#REF!</v>
      </c>
      <c r="O114" s="85"/>
    </row>
    <row r="115" spans="1:15" ht="14.5" x14ac:dyDescent="0.35">
      <c r="A115" s="33">
        <v>109</v>
      </c>
      <c r="B115" s="62">
        <v>85462179</v>
      </c>
      <c r="C115" s="9">
        <v>44075</v>
      </c>
      <c r="D115" s="124" t="s">
        <v>338</v>
      </c>
      <c r="E115" s="124" t="s">
        <v>550</v>
      </c>
      <c r="F115" s="8">
        <f t="shared" ca="1" si="16"/>
        <v>3</v>
      </c>
      <c r="G115" s="9">
        <v>44075</v>
      </c>
      <c r="H115" s="9">
        <f t="shared" ca="1" si="17"/>
        <v>45170</v>
      </c>
      <c r="I115" s="8">
        <f t="shared" ca="1" si="20"/>
        <v>3</v>
      </c>
      <c r="J115" s="8">
        <f t="shared" ca="1" si="18"/>
        <v>45</v>
      </c>
      <c r="K115" s="14" t="str">
        <f t="shared" ca="1" si="19"/>
        <v>VENCIDAS</v>
      </c>
      <c r="L115" s="11"/>
      <c r="M115" s="83" t="e">
        <f>+VLOOKUP(B115,#REF!,12,0)</f>
        <v>#REF!</v>
      </c>
      <c r="N115" s="83" t="e">
        <f>+VLOOKUP(B115,#REF!,13,0)</f>
        <v>#REF!</v>
      </c>
      <c r="O115" s="85"/>
    </row>
    <row r="116" spans="1:15" ht="14.5" x14ac:dyDescent="0.35">
      <c r="A116" s="33">
        <v>110</v>
      </c>
      <c r="B116" s="62">
        <v>85461285</v>
      </c>
      <c r="C116" s="9">
        <v>44075</v>
      </c>
      <c r="D116" s="124" t="s">
        <v>339</v>
      </c>
      <c r="E116" s="124" t="s">
        <v>584</v>
      </c>
      <c r="F116" s="8">
        <f t="shared" ca="1" si="16"/>
        <v>3</v>
      </c>
      <c r="G116" s="9">
        <v>44075</v>
      </c>
      <c r="H116" s="9">
        <f t="shared" ca="1" si="17"/>
        <v>45170</v>
      </c>
      <c r="I116" s="8">
        <f t="shared" ca="1" si="20"/>
        <v>3</v>
      </c>
      <c r="J116" s="8">
        <f t="shared" ca="1" si="18"/>
        <v>45</v>
      </c>
      <c r="K116" s="14" t="str">
        <f t="shared" ca="1" si="19"/>
        <v>VENCIDAS</v>
      </c>
      <c r="L116" s="11"/>
      <c r="M116" s="83" t="e">
        <f>+VLOOKUP(B116,#REF!,12,0)</f>
        <v>#REF!</v>
      </c>
      <c r="N116" s="83" t="e">
        <f>+VLOOKUP(B116,#REF!,13,0)</f>
        <v>#REF!</v>
      </c>
      <c r="O116" s="85"/>
    </row>
    <row r="117" spans="1:15" ht="14.5" x14ac:dyDescent="0.35">
      <c r="A117" s="33">
        <v>111</v>
      </c>
      <c r="B117" s="62">
        <v>85468491</v>
      </c>
      <c r="C117" s="9">
        <v>44075</v>
      </c>
      <c r="D117" s="124" t="s">
        <v>340</v>
      </c>
      <c r="E117" s="124" t="s">
        <v>547</v>
      </c>
      <c r="F117" s="8">
        <f t="shared" ca="1" si="16"/>
        <v>3</v>
      </c>
      <c r="G117" s="9">
        <v>44075</v>
      </c>
      <c r="H117" s="9">
        <f t="shared" ca="1" si="17"/>
        <v>45170</v>
      </c>
      <c r="I117" s="8">
        <f t="shared" ca="1" si="20"/>
        <v>3</v>
      </c>
      <c r="J117" s="8">
        <f t="shared" ca="1" si="18"/>
        <v>45</v>
      </c>
      <c r="K117" s="14" t="str">
        <f t="shared" ca="1" si="19"/>
        <v>VENCIDAS</v>
      </c>
      <c r="L117" s="11"/>
      <c r="M117" s="83" t="e">
        <f>+VLOOKUP(B117,#REF!,12,0)</f>
        <v>#REF!</v>
      </c>
      <c r="N117" s="83" t="e">
        <f>+VLOOKUP(B117,#REF!,13,0)</f>
        <v>#REF!</v>
      </c>
      <c r="O117" s="85"/>
    </row>
    <row r="118" spans="1:15" ht="14.5" x14ac:dyDescent="0.35">
      <c r="A118" s="33">
        <v>112</v>
      </c>
      <c r="B118" s="62">
        <v>85467667</v>
      </c>
      <c r="C118" s="9">
        <v>44075</v>
      </c>
      <c r="D118" s="124" t="s">
        <v>341</v>
      </c>
      <c r="E118" s="124" t="s">
        <v>585</v>
      </c>
      <c r="F118" s="8">
        <f t="shared" ca="1" si="16"/>
        <v>3</v>
      </c>
      <c r="G118" s="9">
        <v>44075</v>
      </c>
      <c r="H118" s="9">
        <f t="shared" ca="1" si="17"/>
        <v>45170</v>
      </c>
      <c r="I118" s="8">
        <f t="shared" ca="1" si="20"/>
        <v>3</v>
      </c>
      <c r="J118" s="8">
        <f t="shared" ca="1" si="18"/>
        <v>45</v>
      </c>
      <c r="K118" s="14" t="str">
        <f t="shared" ca="1" si="19"/>
        <v>VENCIDAS</v>
      </c>
      <c r="L118" s="11"/>
      <c r="M118" s="83" t="e">
        <f>+VLOOKUP(B118,#REF!,12,0)</f>
        <v>#REF!</v>
      </c>
      <c r="N118" s="83" t="e">
        <f>+VLOOKUP(B118,#REF!,13,0)</f>
        <v>#REF!</v>
      </c>
      <c r="O118" s="85"/>
    </row>
    <row r="119" spans="1:15" ht="14.5" x14ac:dyDescent="0.35">
      <c r="A119" s="33">
        <v>113</v>
      </c>
      <c r="B119" s="62">
        <v>85456967</v>
      </c>
      <c r="C119" s="9">
        <v>44075</v>
      </c>
      <c r="D119" s="124" t="s">
        <v>343</v>
      </c>
      <c r="E119" s="124" t="s">
        <v>576</v>
      </c>
      <c r="F119" s="8">
        <f t="shared" ca="1" si="16"/>
        <v>3</v>
      </c>
      <c r="G119" s="9">
        <v>44075</v>
      </c>
      <c r="H119" s="9">
        <f t="shared" ca="1" si="17"/>
        <v>45170</v>
      </c>
      <c r="I119" s="8">
        <f t="shared" ca="1" si="20"/>
        <v>3</v>
      </c>
      <c r="J119" s="8">
        <f t="shared" ca="1" si="18"/>
        <v>45</v>
      </c>
      <c r="K119" s="14" t="str">
        <f t="shared" ca="1" si="19"/>
        <v>VENCIDAS</v>
      </c>
      <c r="L119" s="11"/>
      <c r="M119" s="83" t="e">
        <f>+VLOOKUP(B119,#REF!,12,0)</f>
        <v>#REF!</v>
      </c>
      <c r="N119" s="83" t="e">
        <f>+VLOOKUP(B119,#REF!,13,0)</f>
        <v>#REF!</v>
      </c>
      <c r="O119" s="85"/>
    </row>
    <row r="120" spans="1:15" ht="14.5" x14ac:dyDescent="0.35">
      <c r="A120" s="33">
        <v>114</v>
      </c>
      <c r="B120" s="62">
        <v>85161783</v>
      </c>
      <c r="C120" s="9">
        <v>44075</v>
      </c>
      <c r="D120" s="124" t="s">
        <v>344</v>
      </c>
      <c r="E120" s="124" t="s">
        <v>548</v>
      </c>
      <c r="F120" s="8">
        <f t="shared" ca="1" si="16"/>
        <v>3</v>
      </c>
      <c r="G120" s="9">
        <v>44075</v>
      </c>
      <c r="H120" s="9">
        <f t="shared" ca="1" si="17"/>
        <v>45170</v>
      </c>
      <c r="I120" s="8">
        <f t="shared" ca="1" si="20"/>
        <v>3</v>
      </c>
      <c r="J120" s="8">
        <f t="shared" ca="1" si="18"/>
        <v>45</v>
      </c>
      <c r="K120" s="14" t="str">
        <f t="shared" ca="1" si="19"/>
        <v>VENCIDAS</v>
      </c>
      <c r="L120" s="11"/>
      <c r="M120" s="83" t="e">
        <f>+VLOOKUP(B120,#REF!,12,0)</f>
        <v>#REF!</v>
      </c>
      <c r="N120" s="83" t="e">
        <f>+VLOOKUP(B120,#REF!,13,0)</f>
        <v>#REF!</v>
      </c>
      <c r="O120" s="85"/>
    </row>
    <row r="121" spans="1:15" ht="14.5" x14ac:dyDescent="0.35">
      <c r="A121" s="33">
        <v>115</v>
      </c>
      <c r="B121" s="62">
        <v>85459179</v>
      </c>
      <c r="C121" s="9">
        <v>44075</v>
      </c>
      <c r="D121" s="124" t="s">
        <v>347</v>
      </c>
      <c r="E121" s="124" t="s">
        <v>539</v>
      </c>
      <c r="F121" s="8">
        <f t="shared" ca="1" si="16"/>
        <v>3</v>
      </c>
      <c r="G121" s="9">
        <v>44075</v>
      </c>
      <c r="H121" s="9">
        <f t="shared" ca="1" si="17"/>
        <v>45170</v>
      </c>
      <c r="I121" s="8">
        <f t="shared" ca="1" si="20"/>
        <v>3</v>
      </c>
      <c r="J121" s="8">
        <f t="shared" ca="1" si="18"/>
        <v>45</v>
      </c>
      <c r="K121" s="14" t="str">
        <f t="shared" ca="1" si="19"/>
        <v>VENCIDAS</v>
      </c>
      <c r="L121" s="11"/>
      <c r="M121" s="83" t="e">
        <f>+VLOOKUP(B121,#REF!,12,0)</f>
        <v>#REF!</v>
      </c>
      <c r="N121" s="83" t="e">
        <f>+VLOOKUP(B121,#REF!,13,0)</f>
        <v>#REF!</v>
      </c>
      <c r="O121" s="85"/>
    </row>
    <row r="122" spans="1:15" ht="14.5" x14ac:dyDescent="0.35">
      <c r="A122" s="33">
        <v>116</v>
      </c>
      <c r="B122" s="62">
        <v>19619830</v>
      </c>
      <c r="C122" s="9">
        <v>44075</v>
      </c>
      <c r="D122" s="124" t="s">
        <v>348</v>
      </c>
      <c r="E122" s="124" t="s">
        <v>550</v>
      </c>
      <c r="F122" s="8">
        <f t="shared" ca="1" si="16"/>
        <v>3</v>
      </c>
      <c r="G122" s="9">
        <v>44075</v>
      </c>
      <c r="H122" s="9">
        <f t="shared" ca="1" si="17"/>
        <v>45170</v>
      </c>
      <c r="I122" s="8">
        <f t="shared" ca="1" si="20"/>
        <v>3</v>
      </c>
      <c r="J122" s="8">
        <f t="shared" ca="1" si="18"/>
        <v>45</v>
      </c>
      <c r="K122" s="14" t="str">
        <f t="shared" ca="1" si="19"/>
        <v>VENCIDAS</v>
      </c>
      <c r="L122" s="11"/>
      <c r="M122" s="83" t="e">
        <f>+VLOOKUP(B122,#REF!,12,0)</f>
        <v>#REF!</v>
      </c>
      <c r="N122" s="83" t="e">
        <f>+VLOOKUP(B122,#REF!,13,0)</f>
        <v>#REF!</v>
      </c>
      <c r="O122" s="85"/>
    </row>
    <row r="123" spans="1:15" ht="14.5" x14ac:dyDescent="0.35">
      <c r="A123" s="33">
        <v>117</v>
      </c>
      <c r="B123" s="62">
        <v>1004344887</v>
      </c>
      <c r="C123" s="9">
        <v>44075</v>
      </c>
      <c r="D123" s="124" t="s">
        <v>349</v>
      </c>
      <c r="E123" s="124" t="s">
        <v>559</v>
      </c>
      <c r="F123" s="8">
        <f t="shared" ca="1" si="16"/>
        <v>3</v>
      </c>
      <c r="G123" s="9">
        <v>44075</v>
      </c>
      <c r="H123" s="9">
        <f t="shared" ca="1" si="17"/>
        <v>45170</v>
      </c>
      <c r="I123" s="8">
        <f t="shared" ca="1" si="20"/>
        <v>3</v>
      </c>
      <c r="J123" s="8">
        <f t="shared" ca="1" si="18"/>
        <v>45</v>
      </c>
      <c r="K123" s="14" t="str">
        <f t="shared" ca="1" si="19"/>
        <v>VENCIDAS</v>
      </c>
      <c r="L123" s="11"/>
      <c r="M123" s="83" t="e">
        <f>+VLOOKUP(B123,#REF!,12,0)</f>
        <v>#REF!</v>
      </c>
      <c r="N123" s="83" t="e">
        <f>+VLOOKUP(B123,#REF!,13,0)</f>
        <v>#REF!</v>
      </c>
      <c r="O123" s="85"/>
    </row>
    <row r="124" spans="1:15" ht="14.5" x14ac:dyDescent="0.35">
      <c r="A124" s="33">
        <v>118</v>
      </c>
      <c r="B124" s="62">
        <v>85370861</v>
      </c>
      <c r="C124" s="9">
        <v>44075</v>
      </c>
      <c r="D124" s="124" t="s">
        <v>351</v>
      </c>
      <c r="E124" s="124" t="s">
        <v>559</v>
      </c>
      <c r="F124" s="8">
        <f t="shared" ca="1" si="16"/>
        <v>3</v>
      </c>
      <c r="G124" s="9">
        <v>44075</v>
      </c>
      <c r="H124" s="9">
        <f t="shared" ca="1" si="17"/>
        <v>45170</v>
      </c>
      <c r="I124" s="8">
        <f t="shared" ca="1" si="20"/>
        <v>3</v>
      </c>
      <c r="J124" s="8">
        <f t="shared" ca="1" si="18"/>
        <v>45</v>
      </c>
      <c r="K124" s="14" t="str">
        <f t="shared" ca="1" si="19"/>
        <v>VENCIDAS</v>
      </c>
      <c r="L124" s="11"/>
      <c r="M124" s="83" t="e">
        <f>+VLOOKUP(B124,#REF!,12,0)</f>
        <v>#REF!</v>
      </c>
      <c r="N124" s="83" t="e">
        <f>+VLOOKUP(B124,#REF!,13,0)</f>
        <v>#REF!</v>
      </c>
      <c r="O124" s="85"/>
    </row>
    <row r="125" spans="1:15" ht="14.5" x14ac:dyDescent="0.35">
      <c r="A125" s="33">
        <v>119</v>
      </c>
      <c r="B125" s="62">
        <v>1082905325</v>
      </c>
      <c r="C125" s="9">
        <v>44075</v>
      </c>
      <c r="D125" s="124" t="s">
        <v>353</v>
      </c>
      <c r="E125" s="124" t="s">
        <v>587</v>
      </c>
      <c r="F125" s="8">
        <f t="shared" ca="1" si="16"/>
        <v>3</v>
      </c>
      <c r="G125" s="9">
        <v>44075</v>
      </c>
      <c r="H125" s="9">
        <f t="shared" ca="1" si="17"/>
        <v>45170</v>
      </c>
      <c r="I125" s="8">
        <f t="shared" ca="1" si="20"/>
        <v>3</v>
      </c>
      <c r="J125" s="8">
        <f t="shared" ca="1" si="18"/>
        <v>45</v>
      </c>
      <c r="K125" s="14" t="str">
        <f t="shared" ca="1" si="19"/>
        <v>VENCIDAS</v>
      </c>
      <c r="L125" s="11"/>
      <c r="M125" s="83" t="e">
        <f>+VLOOKUP(B125,#REF!,12,0)</f>
        <v>#REF!</v>
      </c>
      <c r="N125" s="83" t="e">
        <f>+VLOOKUP(B125,#REF!,13,0)</f>
        <v>#REF!</v>
      </c>
      <c r="O125" s="85"/>
    </row>
    <row r="126" spans="1:15" ht="14.5" x14ac:dyDescent="0.35">
      <c r="A126" s="33">
        <v>120</v>
      </c>
      <c r="B126" s="62">
        <v>7604245</v>
      </c>
      <c r="C126" s="9">
        <v>44075</v>
      </c>
      <c r="D126" s="124" t="s">
        <v>354</v>
      </c>
      <c r="E126" s="124" t="s">
        <v>547</v>
      </c>
      <c r="F126" s="8">
        <f t="shared" ca="1" si="16"/>
        <v>3</v>
      </c>
      <c r="G126" s="9">
        <v>44075</v>
      </c>
      <c r="H126" s="9">
        <f t="shared" ca="1" si="17"/>
        <v>45170</v>
      </c>
      <c r="I126" s="8">
        <f t="shared" ca="1" si="20"/>
        <v>3</v>
      </c>
      <c r="J126" s="8">
        <f t="shared" ca="1" si="18"/>
        <v>45</v>
      </c>
      <c r="K126" s="14" t="str">
        <f t="shared" ca="1" si="19"/>
        <v>VENCIDAS</v>
      </c>
      <c r="L126" s="11"/>
      <c r="M126" s="83" t="e">
        <f>+VLOOKUP(B126,#REF!,12,0)</f>
        <v>#REF!</v>
      </c>
      <c r="N126" s="83" t="e">
        <f>+VLOOKUP(B126,#REF!,13,0)</f>
        <v>#REF!</v>
      </c>
      <c r="O126" s="85"/>
    </row>
    <row r="127" spans="1:15" ht="14.5" x14ac:dyDescent="0.35">
      <c r="A127" s="33">
        <v>121</v>
      </c>
      <c r="B127" s="62">
        <v>84456734</v>
      </c>
      <c r="C127" s="9">
        <v>44075</v>
      </c>
      <c r="D127" s="124" t="s">
        <v>356</v>
      </c>
      <c r="E127" s="124" t="s">
        <v>556</v>
      </c>
      <c r="F127" s="8">
        <f t="shared" ref="F127:F162" ca="1" si="21">DATEDIF(C127,TODAY(),"Y")</f>
        <v>3</v>
      </c>
      <c r="G127" s="9">
        <v>44075</v>
      </c>
      <c r="H127" s="9">
        <f t="shared" ref="H127:H162" ca="1" si="22">DATE(YEAR(G127)+I127,MONTH(G127),DAY(G127))</f>
        <v>45170</v>
      </c>
      <c r="I127" s="8">
        <f t="shared" ca="1" si="20"/>
        <v>3</v>
      </c>
      <c r="J127" s="8">
        <f t="shared" ref="J127:J162" ca="1" si="23">+I127*15</f>
        <v>45</v>
      </c>
      <c r="K127" s="14" t="str">
        <f t="shared" ref="K127:K162" ca="1" si="24">IF(I127&gt;=1,"VENCIDAS","----")</f>
        <v>VENCIDAS</v>
      </c>
      <c r="L127" s="11"/>
      <c r="M127" s="83" t="e">
        <f>+VLOOKUP(B127,#REF!,12,0)</f>
        <v>#REF!</v>
      </c>
      <c r="N127" s="83" t="e">
        <f>+VLOOKUP(B127,#REF!,13,0)</f>
        <v>#REF!</v>
      </c>
      <c r="O127" s="85"/>
    </row>
    <row r="128" spans="1:15" ht="14.5" x14ac:dyDescent="0.35">
      <c r="A128" s="33">
        <v>122</v>
      </c>
      <c r="B128" s="62">
        <v>1082981101</v>
      </c>
      <c r="C128" s="9">
        <v>44075</v>
      </c>
      <c r="D128" s="124" t="s">
        <v>358</v>
      </c>
      <c r="E128" s="124" t="s">
        <v>539</v>
      </c>
      <c r="F128" s="8">
        <f t="shared" ca="1" si="21"/>
        <v>3</v>
      </c>
      <c r="G128" s="9">
        <v>44075</v>
      </c>
      <c r="H128" s="9">
        <f t="shared" ca="1" si="22"/>
        <v>45170</v>
      </c>
      <c r="I128" s="8">
        <f t="shared" ca="1" si="20"/>
        <v>3</v>
      </c>
      <c r="J128" s="8">
        <f t="shared" ca="1" si="23"/>
        <v>45</v>
      </c>
      <c r="K128" s="14" t="str">
        <f t="shared" ca="1" si="24"/>
        <v>VENCIDAS</v>
      </c>
      <c r="L128" s="11"/>
      <c r="M128" s="83" t="e">
        <f>+VLOOKUP(B128,#REF!,12,0)</f>
        <v>#REF!</v>
      </c>
      <c r="N128" s="83" t="e">
        <f>+VLOOKUP(B128,#REF!,13,0)</f>
        <v>#REF!</v>
      </c>
      <c r="O128" s="85"/>
    </row>
    <row r="129" spans="1:15" ht="14.5" x14ac:dyDescent="0.35">
      <c r="A129" s="33">
        <v>123</v>
      </c>
      <c r="B129" s="62">
        <v>1083560510</v>
      </c>
      <c r="C129" s="9">
        <v>44075</v>
      </c>
      <c r="D129" s="124" t="s">
        <v>359</v>
      </c>
      <c r="E129" s="124" t="s">
        <v>535</v>
      </c>
      <c r="F129" s="8">
        <f t="shared" ca="1" si="21"/>
        <v>3</v>
      </c>
      <c r="G129" s="9">
        <v>44075</v>
      </c>
      <c r="H129" s="9">
        <f t="shared" ca="1" si="22"/>
        <v>45170</v>
      </c>
      <c r="I129" s="8">
        <f t="shared" ca="1" si="20"/>
        <v>3</v>
      </c>
      <c r="J129" s="8">
        <f t="shared" ca="1" si="23"/>
        <v>45</v>
      </c>
      <c r="K129" s="14" t="str">
        <f t="shared" ca="1" si="24"/>
        <v>VENCIDAS</v>
      </c>
      <c r="L129" s="11"/>
      <c r="M129" s="83" t="e">
        <f>+VLOOKUP(B129,#REF!,12,0)</f>
        <v>#REF!</v>
      </c>
      <c r="N129" s="83" t="e">
        <f>+VLOOKUP(B129,#REF!,13,0)</f>
        <v>#REF!</v>
      </c>
      <c r="O129" s="85"/>
    </row>
    <row r="130" spans="1:15" ht="14.5" x14ac:dyDescent="0.35">
      <c r="A130" s="33">
        <v>124</v>
      </c>
      <c r="B130" s="62">
        <v>12622963</v>
      </c>
      <c r="C130" s="9">
        <v>44075</v>
      </c>
      <c r="D130" s="124" t="s">
        <v>360</v>
      </c>
      <c r="E130" s="124" t="s">
        <v>555</v>
      </c>
      <c r="F130" s="8">
        <f t="shared" ca="1" si="21"/>
        <v>3</v>
      </c>
      <c r="G130" s="9">
        <v>44075</v>
      </c>
      <c r="H130" s="9">
        <f t="shared" ca="1" si="22"/>
        <v>45170</v>
      </c>
      <c r="I130" s="8">
        <f t="shared" ca="1" si="20"/>
        <v>3</v>
      </c>
      <c r="J130" s="8">
        <f t="shared" ca="1" si="23"/>
        <v>45</v>
      </c>
      <c r="K130" s="14" t="str">
        <f t="shared" ca="1" si="24"/>
        <v>VENCIDAS</v>
      </c>
      <c r="L130" s="11"/>
      <c r="M130" s="83" t="e">
        <f>+VLOOKUP(B130,#REF!,12,0)</f>
        <v>#REF!</v>
      </c>
      <c r="N130" s="83" t="e">
        <f>+VLOOKUP(B130,#REF!,13,0)</f>
        <v>#REF!</v>
      </c>
      <c r="O130" s="85"/>
    </row>
    <row r="131" spans="1:15" ht="14.5" x14ac:dyDescent="0.35">
      <c r="A131" s="33">
        <v>125</v>
      </c>
      <c r="B131" s="62">
        <v>12554781</v>
      </c>
      <c r="C131" s="9">
        <v>44075</v>
      </c>
      <c r="D131" s="124" t="s">
        <v>362</v>
      </c>
      <c r="E131" s="124" t="s">
        <v>588</v>
      </c>
      <c r="F131" s="8">
        <f t="shared" ca="1" si="21"/>
        <v>3</v>
      </c>
      <c r="G131" s="9">
        <v>44075</v>
      </c>
      <c r="H131" s="9">
        <f t="shared" ca="1" si="22"/>
        <v>45170</v>
      </c>
      <c r="I131" s="8">
        <f t="shared" ca="1" si="20"/>
        <v>3</v>
      </c>
      <c r="J131" s="8">
        <f t="shared" ca="1" si="23"/>
        <v>45</v>
      </c>
      <c r="K131" s="14" t="str">
        <f t="shared" ca="1" si="24"/>
        <v>VENCIDAS</v>
      </c>
      <c r="L131" s="11"/>
      <c r="M131" s="83" t="e">
        <f>+VLOOKUP(B131,#REF!,12,0)</f>
        <v>#REF!</v>
      </c>
      <c r="N131" s="83" t="e">
        <f>+VLOOKUP(B131,#REF!,13,0)</f>
        <v>#REF!</v>
      </c>
      <c r="O131" s="85"/>
    </row>
    <row r="132" spans="1:15" ht="14.5" x14ac:dyDescent="0.35">
      <c r="A132" s="33">
        <v>126</v>
      </c>
      <c r="B132" s="62">
        <v>85439659</v>
      </c>
      <c r="C132" s="9">
        <v>44075</v>
      </c>
      <c r="D132" s="124" t="s">
        <v>364</v>
      </c>
      <c r="E132" s="124" t="s">
        <v>547</v>
      </c>
      <c r="F132" s="8">
        <f t="shared" ca="1" si="21"/>
        <v>3</v>
      </c>
      <c r="G132" s="9">
        <v>44075</v>
      </c>
      <c r="H132" s="9">
        <f t="shared" ca="1" si="22"/>
        <v>45170</v>
      </c>
      <c r="I132" s="8">
        <f t="shared" ca="1" si="20"/>
        <v>3</v>
      </c>
      <c r="J132" s="8">
        <f t="shared" ca="1" si="23"/>
        <v>45</v>
      </c>
      <c r="K132" s="14" t="str">
        <f t="shared" ca="1" si="24"/>
        <v>VENCIDAS</v>
      </c>
      <c r="L132" s="11"/>
      <c r="M132" s="83" t="e">
        <f>+VLOOKUP(B132,#REF!,12,0)</f>
        <v>#REF!</v>
      </c>
      <c r="N132" s="83" t="e">
        <f>+VLOOKUP(B132,#REF!,13,0)</f>
        <v>#REF!</v>
      </c>
      <c r="O132" s="85"/>
    </row>
    <row r="133" spans="1:15" ht="14.5" x14ac:dyDescent="0.35">
      <c r="A133" s="33">
        <v>127</v>
      </c>
      <c r="B133" s="62">
        <v>3718550</v>
      </c>
      <c r="C133" s="9">
        <v>44075</v>
      </c>
      <c r="D133" s="124" t="s">
        <v>365</v>
      </c>
      <c r="E133" s="124" t="s">
        <v>550</v>
      </c>
      <c r="F133" s="8">
        <f t="shared" ca="1" si="21"/>
        <v>3</v>
      </c>
      <c r="G133" s="9">
        <v>44075</v>
      </c>
      <c r="H133" s="9">
        <f t="shared" ca="1" si="22"/>
        <v>45170</v>
      </c>
      <c r="I133" s="8">
        <f t="shared" ca="1" si="20"/>
        <v>3</v>
      </c>
      <c r="J133" s="8">
        <f t="shared" ca="1" si="23"/>
        <v>45</v>
      </c>
      <c r="K133" s="14" t="str">
        <f t="shared" ca="1" si="24"/>
        <v>VENCIDAS</v>
      </c>
      <c r="L133" s="11"/>
      <c r="M133" s="83" t="e">
        <f>+VLOOKUP(B133,#REF!,12,0)</f>
        <v>#REF!</v>
      </c>
      <c r="N133" s="83" t="e">
        <f>+VLOOKUP(B133,#REF!,13,0)</f>
        <v>#REF!</v>
      </c>
      <c r="O133" s="85"/>
    </row>
    <row r="134" spans="1:15" ht="14.5" x14ac:dyDescent="0.35">
      <c r="A134" s="33">
        <v>128</v>
      </c>
      <c r="B134" s="62">
        <v>36719982</v>
      </c>
      <c r="C134" s="9">
        <v>44075</v>
      </c>
      <c r="D134" s="124" t="s">
        <v>366</v>
      </c>
      <c r="E134" s="124" t="s">
        <v>556</v>
      </c>
      <c r="F134" s="8">
        <f t="shared" ca="1" si="21"/>
        <v>3</v>
      </c>
      <c r="G134" s="9">
        <v>44075</v>
      </c>
      <c r="H134" s="9">
        <f t="shared" ca="1" si="22"/>
        <v>45170</v>
      </c>
      <c r="I134" s="8">
        <f t="shared" ca="1" si="20"/>
        <v>3</v>
      </c>
      <c r="J134" s="8">
        <f t="shared" ca="1" si="23"/>
        <v>45</v>
      </c>
      <c r="K134" s="14" t="str">
        <f t="shared" ca="1" si="24"/>
        <v>VENCIDAS</v>
      </c>
      <c r="L134" s="11"/>
      <c r="M134" s="83" t="e">
        <f>+VLOOKUP(B134,#REF!,12,0)</f>
        <v>#REF!</v>
      </c>
      <c r="N134" s="83" t="e">
        <f>+VLOOKUP(B134,#REF!,13,0)</f>
        <v>#REF!</v>
      </c>
      <c r="O134" s="85"/>
    </row>
    <row r="135" spans="1:15" ht="14.5" x14ac:dyDescent="0.35">
      <c r="A135" s="33">
        <v>129</v>
      </c>
      <c r="B135" s="62">
        <v>1082993552</v>
      </c>
      <c r="C135" s="9">
        <v>44075</v>
      </c>
      <c r="D135" s="124" t="s">
        <v>367</v>
      </c>
      <c r="E135" s="124" t="s">
        <v>539</v>
      </c>
      <c r="F135" s="8">
        <f t="shared" ca="1" si="21"/>
        <v>3</v>
      </c>
      <c r="G135" s="9">
        <v>44075</v>
      </c>
      <c r="H135" s="9">
        <f t="shared" ca="1" si="22"/>
        <v>45170</v>
      </c>
      <c r="I135" s="8">
        <f t="shared" ca="1" si="20"/>
        <v>3</v>
      </c>
      <c r="J135" s="8">
        <f t="shared" ca="1" si="23"/>
        <v>45</v>
      </c>
      <c r="K135" s="14" t="str">
        <f t="shared" ca="1" si="24"/>
        <v>VENCIDAS</v>
      </c>
      <c r="L135" s="11"/>
      <c r="M135" s="83" t="e">
        <f>+VLOOKUP(B135,#REF!,12,0)</f>
        <v>#REF!</v>
      </c>
      <c r="N135" s="83" t="e">
        <f>+VLOOKUP(B135,#REF!,13,0)</f>
        <v>#REF!</v>
      </c>
      <c r="O135" s="85"/>
    </row>
    <row r="136" spans="1:15" ht="14.5" x14ac:dyDescent="0.35">
      <c r="A136" s="33">
        <v>130</v>
      </c>
      <c r="B136" s="62">
        <v>84454919</v>
      </c>
      <c r="C136" s="9">
        <v>44075</v>
      </c>
      <c r="D136" s="124" t="s">
        <v>371</v>
      </c>
      <c r="E136" s="124" t="s">
        <v>563</v>
      </c>
      <c r="F136" s="8">
        <f t="shared" ca="1" si="21"/>
        <v>3</v>
      </c>
      <c r="G136" s="9">
        <v>44075</v>
      </c>
      <c r="H136" s="9">
        <f t="shared" ca="1" si="22"/>
        <v>45170</v>
      </c>
      <c r="I136" s="8">
        <f t="shared" ref="I136:I166" ca="1" si="25">DATEDIF(G136,TODAY(),"Y")</f>
        <v>3</v>
      </c>
      <c r="J136" s="8">
        <f t="shared" ca="1" si="23"/>
        <v>45</v>
      </c>
      <c r="K136" s="14" t="str">
        <f t="shared" ca="1" si="24"/>
        <v>VENCIDAS</v>
      </c>
      <c r="L136" s="11"/>
      <c r="M136" s="83" t="e">
        <f>+VLOOKUP(B136,#REF!,12,0)</f>
        <v>#REF!</v>
      </c>
      <c r="N136" s="83" t="e">
        <f>+VLOOKUP(B136,#REF!,13,0)</f>
        <v>#REF!</v>
      </c>
      <c r="O136" s="85"/>
    </row>
    <row r="137" spans="1:15" ht="14.5" x14ac:dyDescent="0.35">
      <c r="A137" s="33">
        <v>131</v>
      </c>
      <c r="B137" s="62">
        <v>85463956</v>
      </c>
      <c r="C137" s="9">
        <v>44075</v>
      </c>
      <c r="D137" s="124" t="s">
        <v>373</v>
      </c>
      <c r="E137" s="124" t="s">
        <v>556</v>
      </c>
      <c r="F137" s="8">
        <f t="shared" ca="1" si="21"/>
        <v>3</v>
      </c>
      <c r="G137" s="9">
        <v>44075</v>
      </c>
      <c r="H137" s="9">
        <f t="shared" ca="1" si="22"/>
        <v>45170</v>
      </c>
      <c r="I137" s="8">
        <f t="shared" ca="1" si="25"/>
        <v>3</v>
      </c>
      <c r="J137" s="8">
        <f t="shared" ca="1" si="23"/>
        <v>45</v>
      </c>
      <c r="K137" s="14" t="str">
        <f t="shared" ca="1" si="24"/>
        <v>VENCIDAS</v>
      </c>
      <c r="L137" s="11"/>
      <c r="M137" s="83" t="e">
        <f>+VLOOKUP(B137,#REF!,12,0)</f>
        <v>#REF!</v>
      </c>
      <c r="N137" s="83" t="e">
        <f>+VLOOKUP(B137,#REF!,13,0)</f>
        <v>#REF!</v>
      </c>
      <c r="O137" s="85"/>
    </row>
    <row r="138" spans="1:15" ht="14.5" x14ac:dyDescent="0.35">
      <c r="A138" s="33">
        <v>132</v>
      </c>
      <c r="B138" s="62">
        <v>1083051492</v>
      </c>
      <c r="C138" s="9">
        <v>44075</v>
      </c>
      <c r="D138" s="124" t="s">
        <v>374</v>
      </c>
      <c r="E138" s="124" t="s">
        <v>572</v>
      </c>
      <c r="F138" s="8">
        <f t="shared" ca="1" si="21"/>
        <v>3</v>
      </c>
      <c r="G138" s="9">
        <v>44075</v>
      </c>
      <c r="H138" s="9">
        <f t="shared" ca="1" si="22"/>
        <v>45170</v>
      </c>
      <c r="I138" s="8">
        <f t="shared" ca="1" si="25"/>
        <v>3</v>
      </c>
      <c r="J138" s="8">
        <f t="shared" ca="1" si="23"/>
        <v>45</v>
      </c>
      <c r="K138" s="14" t="str">
        <f t="shared" ca="1" si="24"/>
        <v>VENCIDAS</v>
      </c>
      <c r="L138" s="11"/>
      <c r="M138" s="83" t="e">
        <f>+VLOOKUP(B138,#REF!,12,0)</f>
        <v>#REF!</v>
      </c>
      <c r="N138" s="83" t="e">
        <f>+VLOOKUP(B138,#REF!,13,0)</f>
        <v>#REF!</v>
      </c>
      <c r="O138" s="85"/>
    </row>
    <row r="139" spans="1:15" ht="14.5" x14ac:dyDescent="0.35">
      <c r="A139" s="33">
        <v>133</v>
      </c>
      <c r="B139" s="62">
        <v>85372558</v>
      </c>
      <c r="C139" s="9">
        <v>44075</v>
      </c>
      <c r="D139" s="124" t="s">
        <v>375</v>
      </c>
      <c r="E139" s="124" t="s">
        <v>589</v>
      </c>
      <c r="F139" s="8">
        <f t="shared" ca="1" si="21"/>
        <v>3</v>
      </c>
      <c r="G139" s="9">
        <v>44075</v>
      </c>
      <c r="H139" s="9">
        <f t="shared" ca="1" si="22"/>
        <v>45170</v>
      </c>
      <c r="I139" s="8">
        <f t="shared" ca="1" si="25"/>
        <v>3</v>
      </c>
      <c r="J139" s="8">
        <f t="shared" ca="1" si="23"/>
        <v>45</v>
      </c>
      <c r="K139" s="14" t="str">
        <f t="shared" ca="1" si="24"/>
        <v>VENCIDAS</v>
      </c>
      <c r="L139" s="11"/>
      <c r="M139" s="83" t="e">
        <f>+VLOOKUP(B139,#REF!,12,0)</f>
        <v>#REF!</v>
      </c>
      <c r="N139" s="83" t="e">
        <f>+VLOOKUP(B139,#REF!,13,0)</f>
        <v>#REF!</v>
      </c>
      <c r="O139" s="85"/>
    </row>
    <row r="140" spans="1:15" ht="14.5" x14ac:dyDescent="0.35">
      <c r="A140" s="33">
        <v>134</v>
      </c>
      <c r="B140" s="62">
        <v>85470882</v>
      </c>
      <c r="C140" s="9">
        <v>44075</v>
      </c>
      <c r="D140" s="124" t="s">
        <v>379</v>
      </c>
      <c r="E140" s="124" t="s">
        <v>550</v>
      </c>
      <c r="F140" s="8">
        <f t="shared" ca="1" si="21"/>
        <v>3</v>
      </c>
      <c r="G140" s="9">
        <v>44075</v>
      </c>
      <c r="H140" s="9">
        <f t="shared" ca="1" si="22"/>
        <v>45170</v>
      </c>
      <c r="I140" s="8">
        <f t="shared" ca="1" si="25"/>
        <v>3</v>
      </c>
      <c r="J140" s="8">
        <f t="shared" ca="1" si="23"/>
        <v>45</v>
      </c>
      <c r="K140" s="14" t="str">
        <f t="shared" ca="1" si="24"/>
        <v>VENCIDAS</v>
      </c>
      <c r="L140" s="11"/>
      <c r="M140" s="83" t="e">
        <f>+VLOOKUP(B140,#REF!,12,0)</f>
        <v>#REF!</v>
      </c>
      <c r="N140" s="83" t="e">
        <f>+VLOOKUP(B140,#REF!,13,0)</f>
        <v>#REF!</v>
      </c>
      <c r="O140" s="85"/>
    </row>
    <row r="141" spans="1:15" ht="14.5" x14ac:dyDescent="0.35">
      <c r="A141" s="33">
        <v>135</v>
      </c>
      <c r="B141" s="62">
        <v>1082882496</v>
      </c>
      <c r="C141" s="9">
        <v>44075</v>
      </c>
      <c r="D141" s="124" t="s">
        <v>380</v>
      </c>
      <c r="E141" s="124" t="s">
        <v>562</v>
      </c>
      <c r="F141" s="8">
        <f t="shared" ca="1" si="21"/>
        <v>3</v>
      </c>
      <c r="G141" s="9">
        <v>44075</v>
      </c>
      <c r="H141" s="9">
        <f t="shared" ca="1" si="22"/>
        <v>45170</v>
      </c>
      <c r="I141" s="8">
        <f t="shared" ca="1" si="25"/>
        <v>3</v>
      </c>
      <c r="J141" s="8">
        <f t="shared" ca="1" si="23"/>
        <v>45</v>
      </c>
      <c r="K141" s="14" t="str">
        <f t="shared" ca="1" si="24"/>
        <v>VENCIDAS</v>
      </c>
      <c r="L141" s="11"/>
      <c r="M141" s="83" t="e">
        <f>+VLOOKUP(B141,#REF!,12,0)</f>
        <v>#REF!</v>
      </c>
      <c r="N141" s="83" t="e">
        <f>+VLOOKUP(B141,#REF!,13,0)</f>
        <v>#REF!</v>
      </c>
      <c r="O141" s="85"/>
    </row>
    <row r="142" spans="1:15" ht="14.5" x14ac:dyDescent="0.35">
      <c r="A142" s="33">
        <v>136</v>
      </c>
      <c r="B142" s="62">
        <v>1103114658</v>
      </c>
      <c r="C142" s="9">
        <v>44075</v>
      </c>
      <c r="D142" s="124" t="s">
        <v>381</v>
      </c>
      <c r="E142" s="124" t="s">
        <v>556</v>
      </c>
      <c r="F142" s="8">
        <f t="shared" ca="1" si="21"/>
        <v>3</v>
      </c>
      <c r="G142" s="9">
        <v>44075</v>
      </c>
      <c r="H142" s="9">
        <f t="shared" ca="1" si="22"/>
        <v>45170</v>
      </c>
      <c r="I142" s="8">
        <f t="shared" ca="1" si="25"/>
        <v>3</v>
      </c>
      <c r="J142" s="8">
        <f t="shared" ca="1" si="23"/>
        <v>45</v>
      </c>
      <c r="K142" s="14" t="str">
        <f t="shared" ca="1" si="24"/>
        <v>VENCIDAS</v>
      </c>
      <c r="L142" s="11"/>
      <c r="M142" s="83" t="e">
        <f>+VLOOKUP(B142,#REF!,12,0)</f>
        <v>#REF!</v>
      </c>
      <c r="N142" s="83" t="e">
        <f>+VLOOKUP(B142,#REF!,13,0)</f>
        <v>#REF!</v>
      </c>
      <c r="O142" s="85"/>
    </row>
    <row r="143" spans="1:15" ht="14.5" x14ac:dyDescent="0.35">
      <c r="A143" s="33">
        <v>137</v>
      </c>
      <c r="B143" s="62">
        <v>80819860</v>
      </c>
      <c r="C143" s="9">
        <v>44075</v>
      </c>
      <c r="D143" s="124" t="s">
        <v>383</v>
      </c>
      <c r="E143" s="124" t="s">
        <v>539</v>
      </c>
      <c r="F143" s="8">
        <f t="shared" ca="1" si="21"/>
        <v>3</v>
      </c>
      <c r="G143" s="9">
        <v>44075</v>
      </c>
      <c r="H143" s="9">
        <f t="shared" ca="1" si="22"/>
        <v>45170</v>
      </c>
      <c r="I143" s="8">
        <f t="shared" ca="1" si="25"/>
        <v>3</v>
      </c>
      <c r="J143" s="8">
        <f t="shared" ca="1" si="23"/>
        <v>45</v>
      </c>
      <c r="K143" s="14" t="str">
        <f t="shared" ca="1" si="24"/>
        <v>VENCIDAS</v>
      </c>
      <c r="L143" s="11"/>
      <c r="M143" s="83" t="e">
        <f>+VLOOKUP(B143,#REF!,12,0)</f>
        <v>#REF!</v>
      </c>
      <c r="N143" s="83" t="e">
        <f>+VLOOKUP(B143,#REF!,13,0)</f>
        <v>#REF!</v>
      </c>
      <c r="O143" s="85"/>
    </row>
    <row r="144" spans="1:15" ht="14.5" x14ac:dyDescent="0.35">
      <c r="A144" s="33">
        <v>138</v>
      </c>
      <c r="B144" s="62">
        <v>1083036336</v>
      </c>
      <c r="C144" s="9">
        <v>44075</v>
      </c>
      <c r="D144" s="124" t="s">
        <v>384</v>
      </c>
      <c r="E144" s="124" t="s">
        <v>559</v>
      </c>
      <c r="F144" s="8">
        <f t="shared" ca="1" si="21"/>
        <v>3</v>
      </c>
      <c r="G144" s="9">
        <v>44075</v>
      </c>
      <c r="H144" s="9">
        <f t="shared" ca="1" si="22"/>
        <v>45170</v>
      </c>
      <c r="I144" s="8">
        <f t="shared" ca="1" si="25"/>
        <v>3</v>
      </c>
      <c r="J144" s="8">
        <f t="shared" ca="1" si="23"/>
        <v>45</v>
      </c>
      <c r="K144" s="14" t="str">
        <f t="shared" ca="1" si="24"/>
        <v>VENCIDAS</v>
      </c>
      <c r="L144" s="11"/>
      <c r="M144" s="83" t="e">
        <f>+VLOOKUP(B144,#REF!,12,0)</f>
        <v>#REF!</v>
      </c>
      <c r="N144" s="83" t="e">
        <f>+VLOOKUP(B144,#REF!,13,0)</f>
        <v>#REF!</v>
      </c>
      <c r="O144" s="85"/>
    </row>
    <row r="145" spans="1:15" ht="14.5" x14ac:dyDescent="0.35">
      <c r="A145" s="33">
        <v>139</v>
      </c>
      <c r="B145" s="62">
        <v>85469289</v>
      </c>
      <c r="C145" s="9">
        <v>44075</v>
      </c>
      <c r="D145" s="124" t="s">
        <v>386</v>
      </c>
      <c r="E145" s="124" t="s">
        <v>545</v>
      </c>
      <c r="F145" s="8">
        <f t="shared" ca="1" si="21"/>
        <v>3</v>
      </c>
      <c r="G145" s="9">
        <v>44075</v>
      </c>
      <c r="H145" s="9">
        <f t="shared" ca="1" si="22"/>
        <v>45170</v>
      </c>
      <c r="I145" s="8">
        <f t="shared" ca="1" si="25"/>
        <v>3</v>
      </c>
      <c r="J145" s="8">
        <f t="shared" ca="1" si="23"/>
        <v>45</v>
      </c>
      <c r="K145" s="14" t="str">
        <f t="shared" ca="1" si="24"/>
        <v>VENCIDAS</v>
      </c>
      <c r="L145" s="11"/>
      <c r="M145" s="83" t="e">
        <f>+VLOOKUP(B145,#REF!,12,0)</f>
        <v>#REF!</v>
      </c>
      <c r="N145" s="83" t="e">
        <f>+VLOOKUP(B145,#REF!,13,0)</f>
        <v>#REF!</v>
      </c>
      <c r="O145" s="85"/>
    </row>
    <row r="146" spans="1:15" ht="14.5" x14ac:dyDescent="0.35">
      <c r="A146" s="33">
        <v>140</v>
      </c>
      <c r="B146" s="62">
        <v>1043009376</v>
      </c>
      <c r="C146" s="9">
        <v>44075</v>
      </c>
      <c r="D146" s="124" t="s">
        <v>395</v>
      </c>
      <c r="E146" s="124" t="s">
        <v>562</v>
      </c>
      <c r="F146" s="8">
        <f t="shared" ca="1" si="21"/>
        <v>3</v>
      </c>
      <c r="G146" s="9">
        <v>44075</v>
      </c>
      <c r="H146" s="9">
        <f t="shared" ca="1" si="22"/>
        <v>45170</v>
      </c>
      <c r="I146" s="8">
        <f t="shared" ca="1" si="25"/>
        <v>3</v>
      </c>
      <c r="J146" s="8">
        <f t="shared" ca="1" si="23"/>
        <v>45</v>
      </c>
      <c r="K146" s="14" t="str">
        <f t="shared" ca="1" si="24"/>
        <v>VENCIDAS</v>
      </c>
      <c r="L146" s="11"/>
      <c r="M146" s="83" t="e">
        <f>+VLOOKUP(B146,#REF!,12,0)</f>
        <v>#REF!</v>
      </c>
      <c r="N146" s="83" t="e">
        <f>+VLOOKUP(B146,#REF!,13,0)</f>
        <v>#REF!</v>
      </c>
      <c r="O146" s="85"/>
    </row>
    <row r="147" spans="1:15" ht="14.5" x14ac:dyDescent="0.35">
      <c r="A147" s="33">
        <v>141</v>
      </c>
      <c r="B147" s="62">
        <v>77191108</v>
      </c>
      <c r="C147" s="9">
        <v>44075</v>
      </c>
      <c r="D147" s="124" t="s">
        <v>396</v>
      </c>
      <c r="E147" s="124" t="s">
        <v>547</v>
      </c>
      <c r="F147" s="8">
        <f t="shared" ca="1" si="21"/>
        <v>3</v>
      </c>
      <c r="G147" s="9">
        <v>44075</v>
      </c>
      <c r="H147" s="9">
        <f t="shared" ca="1" si="22"/>
        <v>45170</v>
      </c>
      <c r="I147" s="8">
        <f t="shared" ca="1" si="25"/>
        <v>3</v>
      </c>
      <c r="J147" s="8">
        <f t="shared" ca="1" si="23"/>
        <v>45</v>
      </c>
      <c r="K147" s="14" t="str">
        <f t="shared" ca="1" si="24"/>
        <v>VENCIDAS</v>
      </c>
      <c r="L147" s="11"/>
      <c r="M147" s="83" t="e">
        <f>+VLOOKUP(B147,#REF!,12,0)</f>
        <v>#REF!</v>
      </c>
      <c r="N147" s="83" t="e">
        <f>+VLOOKUP(B147,#REF!,13,0)</f>
        <v>#REF!</v>
      </c>
      <c r="O147" s="85"/>
    </row>
    <row r="148" spans="1:15" ht="14.5" x14ac:dyDescent="0.35">
      <c r="A148" s="33">
        <v>142</v>
      </c>
      <c r="B148" s="62">
        <v>85467549</v>
      </c>
      <c r="C148" s="9">
        <v>44075</v>
      </c>
      <c r="D148" s="124" t="s">
        <v>397</v>
      </c>
      <c r="E148" s="124" t="s">
        <v>576</v>
      </c>
      <c r="F148" s="8">
        <f t="shared" ca="1" si="21"/>
        <v>3</v>
      </c>
      <c r="G148" s="9">
        <v>44075</v>
      </c>
      <c r="H148" s="9">
        <f t="shared" ca="1" si="22"/>
        <v>45170</v>
      </c>
      <c r="I148" s="8">
        <f t="shared" ca="1" si="25"/>
        <v>3</v>
      </c>
      <c r="J148" s="8">
        <f t="shared" ca="1" si="23"/>
        <v>45</v>
      </c>
      <c r="K148" s="14" t="str">
        <f t="shared" ca="1" si="24"/>
        <v>VENCIDAS</v>
      </c>
      <c r="L148" s="11"/>
      <c r="M148" s="83" t="e">
        <f>+VLOOKUP(B148,#REF!,12,0)</f>
        <v>#REF!</v>
      </c>
      <c r="N148" s="83" t="e">
        <f>+VLOOKUP(B148,#REF!,13,0)</f>
        <v>#REF!</v>
      </c>
      <c r="O148" s="85"/>
    </row>
    <row r="149" spans="1:15" ht="14.5" x14ac:dyDescent="0.35">
      <c r="A149" s="33">
        <v>143</v>
      </c>
      <c r="B149" s="62">
        <v>85448886</v>
      </c>
      <c r="C149" s="9">
        <v>44075</v>
      </c>
      <c r="D149" s="124" t="s">
        <v>401</v>
      </c>
      <c r="E149" s="124" t="s">
        <v>545</v>
      </c>
      <c r="F149" s="8">
        <f t="shared" ca="1" si="21"/>
        <v>3</v>
      </c>
      <c r="G149" s="9">
        <v>44075</v>
      </c>
      <c r="H149" s="9">
        <f t="shared" ca="1" si="22"/>
        <v>45170</v>
      </c>
      <c r="I149" s="8">
        <f t="shared" ca="1" si="25"/>
        <v>3</v>
      </c>
      <c r="J149" s="8">
        <f t="shared" ca="1" si="23"/>
        <v>45</v>
      </c>
      <c r="K149" s="14" t="str">
        <f t="shared" ca="1" si="24"/>
        <v>VENCIDAS</v>
      </c>
      <c r="L149" s="11"/>
      <c r="M149" s="83" t="e">
        <f>+VLOOKUP(B149,#REF!,12,0)</f>
        <v>#REF!</v>
      </c>
      <c r="N149" s="83" t="e">
        <f>+VLOOKUP(B149,#REF!,13,0)</f>
        <v>#REF!</v>
      </c>
      <c r="O149" s="85"/>
    </row>
    <row r="150" spans="1:15" ht="14.5" x14ac:dyDescent="0.35">
      <c r="A150" s="33">
        <v>144</v>
      </c>
      <c r="B150" s="62">
        <v>85461019</v>
      </c>
      <c r="C150" s="9">
        <v>44075</v>
      </c>
      <c r="D150" s="124" t="s">
        <v>402</v>
      </c>
      <c r="E150" s="124" t="s">
        <v>562</v>
      </c>
      <c r="F150" s="8">
        <f t="shared" ca="1" si="21"/>
        <v>3</v>
      </c>
      <c r="G150" s="9">
        <v>44075</v>
      </c>
      <c r="H150" s="9">
        <f t="shared" ca="1" si="22"/>
        <v>45170</v>
      </c>
      <c r="I150" s="8">
        <f t="shared" ca="1" si="25"/>
        <v>3</v>
      </c>
      <c r="J150" s="8">
        <f t="shared" ca="1" si="23"/>
        <v>45</v>
      </c>
      <c r="K150" s="14" t="str">
        <f t="shared" ca="1" si="24"/>
        <v>VENCIDAS</v>
      </c>
      <c r="L150" s="11"/>
      <c r="M150" s="83" t="e">
        <f>+VLOOKUP(B150,#REF!,12,0)</f>
        <v>#REF!</v>
      </c>
      <c r="N150" s="83" t="e">
        <f>+VLOOKUP(B150,#REF!,13,0)</f>
        <v>#REF!</v>
      </c>
      <c r="O150" s="85"/>
    </row>
    <row r="151" spans="1:15" ht="14.5" x14ac:dyDescent="0.35">
      <c r="A151" s="33">
        <v>145</v>
      </c>
      <c r="B151" s="62">
        <v>84450242</v>
      </c>
      <c r="C151" s="9">
        <v>44075</v>
      </c>
      <c r="D151" s="124" t="s">
        <v>403</v>
      </c>
      <c r="E151" s="124" t="s">
        <v>550</v>
      </c>
      <c r="F151" s="8">
        <f t="shared" ca="1" si="21"/>
        <v>3</v>
      </c>
      <c r="G151" s="9">
        <v>44075</v>
      </c>
      <c r="H151" s="9">
        <f t="shared" ca="1" si="22"/>
        <v>45170</v>
      </c>
      <c r="I151" s="8">
        <f t="shared" ca="1" si="25"/>
        <v>3</v>
      </c>
      <c r="J151" s="8">
        <f t="shared" ca="1" si="23"/>
        <v>45</v>
      </c>
      <c r="K151" s="14" t="str">
        <f t="shared" ca="1" si="24"/>
        <v>VENCIDAS</v>
      </c>
      <c r="L151" s="11"/>
      <c r="M151" s="83" t="e">
        <f>+VLOOKUP(B151,#REF!,12,0)</f>
        <v>#REF!</v>
      </c>
      <c r="N151" s="83" t="e">
        <f>+VLOOKUP(B151,#REF!,13,0)</f>
        <v>#REF!</v>
      </c>
      <c r="O151" s="85"/>
    </row>
    <row r="152" spans="1:15" ht="14.5" x14ac:dyDescent="0.35">
      <c r="A152" s="33">
        <v>146</v>
      </c>
      <c r="B152" s="62">
        <v>8506259</v>
      </c>
      <c r="C152" s="9">
        <v>44075</v>
      </c>
      <c r="D152" s="124" t="s">
        <v>404</v>
      </c>
      <c r="E152" s="124" t="s">
        <v>547</v>
      </c>
      <c r="F152" s="8">
        <f t="shared" ca="1" si="21"/>
        <v>3</v>
      </c>
      <c r="G152" s="9">
        <v>44075</v>
      </c>
      <c r="H152" s="9">
        <f t="shared" ca="1" si="22"/>
        <v>45170</v>
      </c>
      <c r="I152" s="8">
        <f t="shared" ca="1" si="25"/>
        <v>3</v>
      </c>
      <c r="J152" s="8">
        <f t="shared" ca="1" si="23"/>
        <v>45</v>
      </c>
      <c r="K152" s="14" t="str">
        <f t="shared" ca="1" si="24"/>
        <v>VENCIDAS</v>
      </c>
      <c r="L152" s="11"/>
      <c r="M152" s="83" t="e">
        <f>+VLOOKUP(B152,#REF!,12,0)</f>
        <v>#REF!</v>
      </c>
      <c r="N152" s="83" t="e">
        <f>+VLOOKUP(B152,#REF!,13,0)</f>
        <v>#REF!</v>
      </c>
      <c r="O152" s="85"/>
    </row>
    <row r="153" spans="1:15" ht="14.5" x14ac:dyDescent="0.35">
      <c r="A153" s="33">
        <v>147</v>
      </c>
      <c r="B153" s="62">
        <v>85451834</v>
      </c>
      <c r="C153" s="9">
        <v>44075</v>
      </c>
      <c r="D153" s="124" t="s">
        <v>405</v>
      </c>
      <c r="E153" s="124" t="s">
        <v>564</v>
      </c>
      <c r="F153" s="8">
        <f t="shared" ca="1" si="21"/>
        <v>3</v>
      </c>
      <c r="G153" s="9">
        <v>44075</v>
      </c>
      <c r="H153" s="9">
        <f t="shared" ca="1" si="22"/>
        <v>45170</v>
      </c>
      <c r="I153" s="8">
        <f t="shared" ca="1" si="25"/>
        <v>3</v>
      </c>
      <c r="J153" s="8">
        <f t="shared" ca="1" si="23"/>
        <v>45</v>
      </c>
      <c r="K153" s="14" t="str">
        <f t="shared" ca="1" si="24"/>
        <v>VENCIDAS</v>
      </c>
      <c r="L153" s="11"/>
      <c r="M153" s="83" t="e">
        <f>+VLOOKUP(B153,#REF!,12,0)</f>
        <v>#REF!</v>
      </c>
      <c r="N153" s="83" t="e">
        <f>+VLOOKUP(B153,#REF!,13,0)</f>
        <v>#REF!</v>
      </c>
      <c r="O153" s="85"/>
    </row>
    <row r="154" spans="1:15" ht="14.5" x14ac:dyDescent="0.35">
      <c r="A154" s="33">
        <v>148</v>
      </c>
      <c r="B154" s="62">
        <v>85463396</v>
      </c>
      <c r="C154" s="9">
        <v>44075</v>
      </c>
      <c r="D154" s="124" t="s">
        <v>406</v>
      </c>
      <c r="E154" s="124" t="s">
        <v>556</v>
      </c>
      <c r="F154" s="8">
        <f t="shared" ca="1" si="21"/>
        <v>3</v>
      </c>
      <c r="G154" s="9">
        <v>44075</v>
      </c>
      <c r="H154" s="9">
        <f t="shared" ca="1" si="22"/>
        <v>45170</v>
      </c>
      <c r="I154" s="8">
        <f t="shared" ca="1" si="25"/>
        <v>3</v>
      </c>
      <c r="J154" s="8">
        <f t="shared" ca="1" si="23"/>
        <v>45</v>
      </c>
      <c r="K154" s="14" t="str">
        <f t="shared" ca="1" si="24"/>
        <v>VENCIDAS</v>
      </c>
      <c r="L154" s="11"/>
      <c r="M154" s="83" t="e">
        <f>+VLOOKUP(B154,#REF!,12,0)</f>
        <v>#REF!</v>
      </c>
      <c r="N154" s="83" t="e">
        <f>+VLOOKUP(B154,#REF!,13,0)</f>
        <v>#REF!</v>
      </c>
      <c r="O154" s="85"/>
    </row>
    <row r="155" spans="1:15" ht="14.5" x14ac:dyDescent="0.35">
      <c r="A155" s="33">
        <v>149</v>
      </c>
      <c r="B155" s="62">
        <v>73101430</v>
      </c>
      <c r="C155" s="9">
        <v>44075</v>
      </c>
      <c r="D155" s="124" t="s">
        <v>407</v>
      </c>
      <c r="E155" s="124" t="s">
        <v>590</v>
      </c>
      <c r="F155" s="8">
        <f t="shared" ca="1" si="21"/>
        <v>3</v>
      </c>
      <c r="G155" s="9">
        <v>44075</v>
      </c>
      <c r="H155" s="9">
        <f t="shared" ca="1" si="22"/>
        <v>45170</v>
      </c>
      <c r="I155" s="8">
        <f t="shared" ca="1" si="25"/>
        <v>3</v>
      </c>
      <c r="J155" s="8">
        <f t="shared" ca="1" si="23"/>
        <v>45</v>
      </c>
      <c r="K155" s="14" t="str">
        <f t="shared" ca="1" si="24"/>
        <v>VENCIDAS</v>
      </c>
      <c r="L155" s="11"/>
      <c r="M155" s="83" t="e">
        <f>+VLOOKUP(B155,#REF!,12,0)</f>
        <v>#REF!</v>
      </c>
      <c r="N155" s="83" t="e">
        <f>+VLOOKUP(B155,#REF!,13,0)</f>
        <v>#REF!</v>
      </c>
      <c r="O155" s="85"/>
    </row>
    <row r="156" spans="1:15" ht="14.5" x14ac:dyDescent="0.35">
      <c r="A156" s="33">
        <v>150</v>
      </c>
      <c r="B156" s="62">
        <v>12630985</v>
      </c>
      <c r="C156" s="9">
        <v>44075</v>
      </c>
      <c r="D156" s="124" t="s">
        <v>408</v>
      </c>
      <c r="E156" s="124" t="s">
        <v>591</v>
      </c>
      <c r="F156" s="8">
        <f t="shared" ca="1" si="21"/>
        <v>3</v>
      </c>
      <c r="G156" s="9">
        <v>44075</v>
      </c>
      <c r="H156" s="9">
        <f t="shared" ca="1" si="22"/>
        <v>45170</v>
      </c>
      <c r="I156" s="8">
        <f t="shared" ca="1" si="25"/>
        <v>3</v>
      </c>
      <c r="J156" s="8">
        <f t="shared" ca="1" si="23"/>
        <v>45</v>
      </c>
      <c r="K156" s="14" t="str">
        <f t="shared" ca="1" si="24"/>
        <v>VENCIDAS</v>
      </c>
      <c r="L156" s="11"/>
      <c r="M156" s="83" t="e">
        <f>+VLOOKUP(B156,#REF!,12,0)</f>
        <v>#REF!</v>
      </c>
      <c r="N156" s="83" t="e">
        <f>+VLOOKUP(B156,#REF!,13,0)</f>
        <v>#REF!</v>
      </c>
      <c r="O156" s="85"/>
    </row>
    <row r="157" spans="1:15" ht="14.5" x14ac:dyDescent="0.35">
      <c r="A157" s="33">
        <v>151</v>
      </c>
      <c r="B157" s="62">
        <v>85474617</v>
      </c>
      <c r="C157" s="9">
        <v>44075</v>
      </c>
      <c r="D157" s="124" t="s">
        <v>409</v>
      </c>
      <c r="E157" s="124" t="s">
        <v>43</v>
      </c>
      <c r="F157" s="8">
        <f t="shared" ca="1" si="21"/>
        <v>3</v>
      </c>
      <c r="G157" s="9">
        <v>44075</v>
      </c>
      <c r="H157" s="9">
        <f t="shared" ca="1" si="22"/>
        <v>45170</v>
      </c>
      <c r="I157" s="8">
        <f t="shared" ca="1" si="25"/>
        <v>3</v>
      </c>
      <c r="J157" s="8">
        <f t="shared" ca="1" si="23"/>
        <v>45</v>
      </c>
      <c r="K157" s="14" t="str">
        <f t="shared" ca="1" si="24"/>
        <v>VENCIDAS</v>
      </c>
      <c r="L157" s="11"/>
      <c r="M157" s="83" t="e">
        <f>+VLOOKUP(B157,#REF!,12,0)</f>
        <v>#REF!</v>
      </c>
      <c r="N157" s="83" t="e">
        <f>+VLOOKUP(B157,#REF!,13,0)</f>
        <v>#REF!</v>
      </c>
      <c r="O157" s="85"/>
    </row>
    <row r="158" spans="1:15" ht="14.5" x14ac:dyDescent="0.35">
      <c r="A158" s="33">
        <v>152</v>
      </c>
      <c r="B158" s="62">
        <v>85468776</v>
      </c>
      <c r="C158" s="9">
        <v>44075</v>
      </c>
      <c r="D158" s="124" t="s">
        <v>410</v>
      </c>
      <c r="E158" s="124" t="s">
        <v>539</v>
      </c>
      <c r="F158" s="8">
        <f t="shared" ca="1" si="21"/>
        <v>3</v>
      </c>
      <c r="G158" s="9">
        <v>44075</v>
      </c>
      <c r="H158" s="9">
        <f t="shared" ca="1" si="22"/>
        <v>45170</v>
      </c>
      <c r="I158" s="8">
        <f t="shared" ca="1" si="25"/>
        <v>3</v>
      </c>
      <c r="J158" s="8">
        <f t="shared" ca="1" si="23"/>
        <v>45</v>
      </c>
      <c r="K158" s="14" t="str">
        <f t="shared" ca="1" si="24"/>
        <v>VENCIDAS</v>
      </c>
      <c r="L158" s="11"/>
      <c r="M158" s="83" t="e">
        <f>+VLOOKUP(B158,#REF!,12,0)</f>
        <v>#REF!</v>
      </c>
      <c r="N158" s="83" t="e">
        <f>+VLOOKUP(B158,#REF!,13,0)</f>
        <v>#REF!</v>
      </c>
      <c r="O158" s="85"/>
    </row>
    <row r="159" spans="1:15" ht="14.5" x14ac:dyDescent="0.35">
      <c r="A159" s="33">
        <v>153</v>
      </c>
      <c r="B159" s="62">
        <v>84450865</v>
      </c>
      <c r="C159" s="9">
        <v>44075</v>
      </c>
      <c r="D159" s="124" t="s">
        <v>411</v>
      </c>
      <c r="E159" s="124" t="s">
        <v>559</v>
      </c>
      <c r="F159" s="8">
        <f t="shared" ca="1" si="21"/>
        <v>3</v>
      </c>
      <c r="G159" s="9">
        <v>44075</v>
      </c>
      <c r="H159" s="9">
        <f t="shared" ca="1" si="22"/>
        <v>45170</v>
      </c>
      <c r="I159" s="8">
        <f t="shared" ca="1" si="25"/>
        <v>3</v>
      </c>
      <c r="J159" s="8">
        <f t="shared" ca="1" si="23"/>
        <v>45</v>
      </c>
      <c r="K159" s="14" t="str">
        <f t="shared" ca="1" si="24"/>
        <v>VENCIDAS</v>
      </c>
      <c r="L159" s="11"/>
      <c r="M159" s="83" t="e">
        <f>+VLOOKUP(B159,#REF!,12,0)</f>
        <v>#REF!</v>
      </c>
      <c r="N159" s="83" t="e">
        <f>+VLOOKUP(B159,#REF!,13,0)</f>
        <v>#REF!</v>
      </c>
      <c r="O159" s="85"/>
    </row>
    <row r="160" spans="1:15" ht="14.5" x14ac:dyDescent="0.35">
      <c r="A160" s="33">
        <v>154</v>
      </c>
      <c r="B160" s="62">
        <v>1082841117</v>
      </c>
      <c r="C160" s="9">
        <v>44075</v>
      </c>
      <c r="D160" s="124" t="s">
        <v>413</v>
      </c>
      <c r="E160" s="124" t="s">
        <v>584</v>
      </c>
      <c r="F160" s="8">
        <f t="shared" ca="1" si="21"/>
        <v>3</v>
      </c>
      <c r="G160" s="9">
        <v>44075</v>
      </c>
      <c r="H160" s="9">
        <f t="shared" ca="1" si="22"/>
        <v>45170</v>
      </c>
      <c r="I160" s="8">
        <f t="shared" ca="1" si="25"/>
        <v>3</v>
      </c>
      <c r="J160" s="8">
        <f t="shared" ca="1" si="23"/>
        <v>45</v>
      </c>
      <c r="K160" s="14" t="str">
        <f t="shared" ca="1" si="24"/>
        <v>VENCIDAS</v>
      </c>
      <c r="L160" s="11"/>
      <c r="M160" s="83" t="e">
        <f>+VLOOKUP(B160,#REF!,12,0)</f>
        <v>#REF!</v>
      </c>
      <c r="N160" s="83" t="e">
        <f>+VLOOKUP(B160,#REF!,13,0)</f>
        <v>#REF!</v>
      </c>
      <c r="O160" s="85"/>
    </row>
    <row r="161" spans="1:15" ht="14.5" x14ac:dyDescent="0.35">
      <c r="A161" s="33">
        <v>155</v>
      </c>
      <c r="B161" s="62">
        <v>85469494</v>
      </c>
      <c r="C161" s="9">
        <v>44075</v>
      </c>
      <c r="D161" s="124" t="s">
        <v>417</v>
      </c>
      <c r="E161" s="124" t="s">
        <v>565</v>
      </c>
      <c r="F161" s="8">
        <f t="shared" ca="1" si="21"/>
        <v>3</v>
      </c>
      <c r="G161" s="9">
        <v>44075</v>
      </c>
      <c r="H161" s="9">
        <f t="shared" ca="1" si="22"/>
        <v>45170</v>
      </c>
      <c r="I161" s="8">
        <f t="shared" ca="1" si="25"/>
        <v>3</v>
      </c>
      <c r="J161" s="8">
        <f t="shared" ca="1" si="23"/>
        <v>45</v>
      </c>
      <c r="K161" s="14" t="str">
        <f t="shared" ca="1" si="24"/>
        <v>VENCIDAS</v>
      </c>
      <c r="L161" s="11"/>
      <c r="M161" s="83" t="e">
        <f>+VLOOKUP(B161,#REF!,12,0)</f>
        <v>#REF!</v>
      </c>
      <c r="N161" s="83" t="e">
        <f>+VLOOKUP(B161,#REF!,13,0)</f>
        <v>#REF!</v>
      </c>
      <c r="O161" s="85"/>
    </row>
    <row r="162" spans="1:15" ht="14.5" x14ac:dyDescent="0.35">
      <c r="A162" s="33">
        <v>156</v>
      </c>
      <c r="B162" s="62">
        <v>12557564</v>
      </c>
      <c r="C162" s="9">
        <v>44075</v>
      </c>
      <c r="D162" s="124" t="s">
        <v>418</v>
      </c>
      <c r="E162" s="124" t="s">
        <v>565</v>
      </c>
      <c r="F162" s="8">
        <f t="shared" ca="1" si="21"/>
        <v>3</v>
      </c>
      <c r="G162" s="9">
        <v>44075</v>
      </c>
      <c r="H162" s="9">
        <f t="shared" ca="1" si="22"/>
        <v>45170</v>
      </c>
      <c r="I162" s="8">
        <f t="shared" ca="1" si="25"/>
        <v>3</v>
      </c>
      <c r="J162" s="8">
        <f t="shared" ca="1" si="23"/>
        <v>45</v>
      </c>
      <c r="K162" s="14" t="str">
        <f t="shared" ca="1" si="24"/>
        <v>VENCIDAS</v>
      </c>
      <c r="L162" s="11"/>
      <c r="M162" s="83" t="e">
        <f>+VLOOKUP(B162,#REF!,12,0)</f>
        <v>#REF!</v>
      </c>
      <c r="N162" s="83" t="e">
        <f>+VLOOKUP(B162,#REF!,13,0)</f>
        <v>#REF!</v>
      </c>
      <c r="O162" s="85"/>
    </row>
    <row r="163" spans="1:15" ht="14.5" x14ac:dyDescent="0.35">
      <c r="A163" s="33">
        <v>157</v>
      </c>
      <c r="B163" s="62">
        <v>85468918</v>
      </c>
      <c r="C163" s="9">
        <v>44075</v>
      </c>
      <c r="D163" s="124" t="s">
        <v>421</v>
      </c>
      <c r="E163" s="124" t="s">
        <v>556</v>
      </c>
      <c r="F163" s="8">
        <f t="shared" ref="F163:F176" ca="1" si="26">DATEDIF(C163,TODAY(),"Y")</f>
        <v>3</v>
      </c>
      <c r="G163" s="9">
        <v>44075</v>
      </c>
      <c r="H163" s="9">
        <f t="shared" ref="H163:H176" ca="1" si="27">DATE(YEAR(G163)+I163,MONTH(G163),DAY(G163))</f>
        <v>45170</v>
      </c>
      <c r="I163" s="8">
        <f t="shared" ca="1" si="25"/>
        <v>3</v>
      </c>
      <c r="J163" s="8">
        <f t="shared" ref="J163:J176" ca="1" si="28">+I163*15</f>
        <v>45</v>
      </c>
      <c r="K163" s="14" t="str">
        <f t="shared" ref="K163:K176" ca="1" si="29">IF(I163&gt;=1,"VENCIDAS","----")</f>
        <v>VENCIDAS</v>
      </c>
      <c r="L163" s="11"/>
      <c r="M163" s="83" t="e">
        <f>+VLOOKUP(B163,#REF!,12,0)</f>
        <v>#REF!</v>
      </c>
      <c r="N163" s="83" t="e">
        <f>+VLOOKUP(B163,#REF!,13,0)</f>
        <v>#REF!</v>
      </c>
      <c r="O163" s="85"/>
    </row>
    <row r="164" spans="1:15" ht="14.5" x14ac:dyDescent="0.35">
      <c r="A164" s="33">
        <v>158</v>
      </c>
      <c r="B164" s="62">
        <v>72236439</v>
      </c>
      <c r="C164" s="9">
        <v>44085</v>
      </c>
      <c r="D164" s="124" t="s">
        <v>187</v>
      </c>
      <c r="E164" s="124" t="s">
        <v>567</v>
      </c>
      <c r="F164" s="8">
        <f ca="1">DATEDIF(C164,TODAY(),"Y")</f>
        <v>3</v>
      </c>
      <c r="G164" s="9">
        <v>44085</v>
      </c>
      <c r="H164" s="9">
        <f ca="1">DATE(YEAR(G164)+I164,MONTH(G164),DAY(G164))</f>
        <v>45180</v>
      </c>
      <c r="I164" s="8">
        <f ca="1">DATEDIF(G164,TODAY(),"Y")</f>
        <v>3</v>
      </c>
      <c r="J164" s="8">
        <f ca="1">+I164*15</f>
        <v>45</v>
      </c>
      <c r="K164" s="14" t="str">
        <f ca="1">IF(I164&gt;=1,"VENCIDAS","----")</f>
        <v>VENCIDAS</v>
      </c>
      <c r="L164" s="11"/>
      <c r="M164" s="83" t="e">
        <f>+VLOOKUP(B164,#REF!,12,0)</f>
        <v>#REF!</v>
      </c>
      <c r="N164" s="83" t="e">
        <f>+VLOOKUP(B164,#REF!,13,0)</f>
        <v>#REF!</v>
      </c>
      <c r="O164" s="85"/>
    </row>
    <row r="165" spans="1:15" ht="14.5" x14ac:dyDescent="0.35">
      <c r="A165" s="33">
        <v>159</v>
      </c>
      <c r="B165" s="62">
        <v>620245</v>
      </c>
      <c r="C165" s="9">
        <v>44089</v>
      </c>
      <c r="D165" s="124" t="s">
        <v>426</v>
      </c>
      <c r="E165" s="124" t="s">
        <v>548</v>
      </c>
      <c r="F165" s="8">
        <f t="shared" ca="1" si="26"/>
        <v>3</v>
      </c>
      <c r="G165" s="9">
        <v>44089</v>
      </c>
      <c r="H165" s="9">
        <f t="shared" ca="1" si="27"/>
        <v>45184</v>
      </c>
      <c r="I165" s="8">
        <f t="shared" ca="1" si="25"/>
        <v>3</v>
      </c>
      <c r="J165" s="8">
        <f t="shared" ca="1" si="28"/>
        <v>45</v>
      </c>
      <c r="K165" s="14" t="str">
        <f t="shared" ca="1" si="29"/>
        <v>VENCIDAS</v>
      </c>
      <c r="L165" s="11"/>
      <c r="M165" s="83" t="e">
        <f>+VLOOKUP(B165,#REF!,12,0)</f>
        <v>#REF!</v>
      </c>
      <c r="N165" s="83" t="e">
        <f>+VLOOKUP(B165,#REF!,13,0)</f>
        <v>#REF!</v>
      </c>
      <c r="O165" s="85"/>
    </row>
    <row r="166" spans="1:15" ht="14.5" x14ac:dyDescent="0.35">
      <c r="A166" s="33">
        <v>160</v>
      </c>
      <c r="B166" s="62">
        <v>1082917319</v>
      </c>
      <c r="C166" s="9">
        <v>44089</v>
      </c>
      <c r="D166" s="124" t="s">
        <v>430</v>
      </c>
      <c r="E166" s="124" t="s">
        <v>539</v>
      </c>
      <c r="F166" s="8">
        <f t="shared" ca="1" si="26"/>
        <v>3</v>
      </c>
      <c r="G166" s="9">
        <v>44089</v>
      </c>
      <c r="H166" s="9">
        <f t="shared" ca="1" si="27"/>
        <v>45184</v>
      </c>
      <c r="I166" s="8">
        <f t="shared" ca="1" si="25"/>
        <v>3</v>
      </c>
      <c r="J166" s="8">
        <f t="shared" ca="1" si="28"/>
        <v>45</v>
      </c>
      <c r="K166" s="14" t="str">
        <f t="shared" ca="1" si="29"/>
        <v>VENCIDAS</v>
      </c>
      <c r="L166" s="11"/>
      <c r="M166" s="83" t="e">
        <f>+VLOOKUP(B166,#REF!,12,0)</f>
        <v>#REF!</v>
      </c>
      <c r="N166" s="83" t="e">
        <f>+VLOOKUP(B166,#REF!,13,0)</f>
        <v>#REF!</v>
      </c>
      <c r="O166" s="85"/>
    </row>
    <row r="167" spans="1:15" ht="14.5" x14ac:dyDescent="0.35">
      <c r="A167" s="33">
        <v>161</v>
      </c>
      <c r="B167" s="62">
        <v>12550009</v>
      </c>
      <c r="C167" s="9">
        <v>44105</v>
      </c>
      <c r="D167" s="124" t="s">
        <v>434</v>
      </c>
      <c r="E167" s="124" t="s">
        <v>593</v>
      </c>
      <c r="F167" s="8">
        <f t="shared" ca="1" si="26"/>
        <v>3</v>
      </c>
      <c r="G167" s="9">
        <v>44105</v>
      </c>
      <c r="H167" s="9">
        <f t="shared" ca="1" si="27"/>
        <v>45200</v>
      </c>
      <c r="I167" s="8">
        <f t="shared" ref="I167:I176" ca="1" si="30">DATEDIF(G167,TODAY(),"Y")</f>
        <v>3</v>
      </c>
      <c r="J167" s="8">
        <f t="shared" ca="1" si="28"/>
        <v>45</v>
      </c>
      <c r="K167" s="14" t="str">
        <f t="shared" ca="1" si="29"/>
        <v>VENCIDAS</v>
      </c>
      <c r="L167" s="11"/>
      <c r="M167" s="83" t="e">
        <f>+VLOOKUP(B167,#REF!,12,0)</f>
        <v>#REF!</v>
      </c>
      <c r="N167" s="83" t="e">
        <f>+VLOOKUP(B167,#REF!,13,0)</f>
        <v>#REF!</v>
      </c>
      <c r="O167" s="85"/>
    </row>
    <row r="168" spans="1:15" ht="14.5" x14ac:dyDescent="0.35">
      <c r="A168" s="33">
        <v>162</v>
      </c>
      <c r="B168" s="62">
        <v>1082241048</v>
      </c>
      <c r="C168" s="9">
        <v>44105</v>
      </c>
      <c r="D168" s="124" t="s">
        <v>437</v>
      </c>
      <c r="E168" s="124" t="s">
        <v>556</v>
      </c>
      <c r="F168" s="8">
        <f t="shared" ca="1" si="26"/>
        <v>3</v>
      </c>
      <c r="G168" s="9">
        <v>44105</v>
      </c>
      <c r="H168" s="9">
        <f t="shared" ca="1" si="27"/>
        <v>45200</v>
      </c>
      <c r="I168" s="8">
        <f t="shared" ca="1" si="30"/>
        <v>3</v>
      </c>
      <c r="J168" s="8">
        <f t="shared" ca="1" si="28"/>
        <v>45</v>
      </c>
      <c r="K168" s="14" t="str">
        <f t="shared" ca="1" si="29"/>
        <v>VENCIDAS</v>
      </c>
      <c r="L168" s="11"/>
      <c r="M168" s="83" t="e">
        <f>+VLOOKUP(B168,#REF!,12,0)</f>
        <v>#REF!</v>
      </c>
      <c r="N168" s="83" t="e">
        <f>+VLOOKUP(B168,#REF!,13,0)</f>
        <v>#REF!</v>
      </c>
      <c r="O168" s="85"/>
    </row>
    <row r="169" spans="1:15" ht="14.5" x14ac:dyDescent="0.35">
      <c r="A169" s="33">
        <v>163</v>
      </c>
      <c r="B169" s="62">
        <v>84453105</v>
      </c>
      <c r="C169" s="9">
        <v>44119</v>
      </c>
      <c r="D169" s="124" t="s">
        <v>447</v>
      </c>
      <c r="E169" s="124" t="s">
        <v>536</v>
      </c>
      <c r="F169" s="8">
        <f t="shared" ca="1" si="26"/>
        <v>3</v>
      </c>
      <c r="G169" s="9">
        <v>44119</v>
      </c>
      <c r="H169" s="9">
        <f t="shared" ca="1" si="27"/>
        <v>45214</v>
      </c>
      <c r="I169" s="8">
        <f t="shared" ca="1" si="30"/>
        <v>3</v>
      </c>
      <c r="J169" s="8">
        <f t="shared" ca="1" si="28"/>
        <v>45</v>
      </c>
      <c r="K169" s="14" t="str">
        <f t="shared" ca="1" si="29"/>
        <v>VENCIDAS</v>
      </c>
      <c r="L169" s="11"/>
      <c r="M169" s="83" t="e">
        <f>+VLOOKUP(B169,#REF!,12,0)</f>
        <v>#REF!</v>
      </c>
      <c r="N169" s="83" t="e">
        <f>+VLOOKUP(B169,#REF!,13,0)</f>
        <v>#REF!</v>
      </c>
      <c r="O169" s="85"/>
    </row>
    <row r="170" spans="1:15" ht="14.5" x14ac:dyDescent="0.35">
      <c r="A170" s="33">
        <v>164</v>
      </c>
      <c r="B170" s="62">
        <v>12559052</v>
      </c>
      <c r="C170" s="9">
        <v>44136</v>
      </c>
      <c r="D170" s="124" t="s">
        <v>451</v>
      </c>
      <c r="E170" s="124" t="s">
        <v>557</v>
      </c>
      <c r="F170" s="8">
        <f t="shared" ca="1" si="26"/>
        <v>3</v>
      </c>
      <c r="G170" s="9">
        <v>44136</v>
      </c>
      <c r="H170" s="9">
        <f t="shared" ca="1" si="27"/>
        <v>45231</v>
      </c>
      <c r="I170" s="8">
        <f t="shared" ca="1" si="30"/>
        <v>3</v>
      </c>
      <c r="J170" s="8">
        <f t="shared" ca="1" si="28"/>
        <v>45</v>
      </c>
      <c r="K170" s="14" t="str">
        <f t="shared" ca="1" si="29"/>
        <v>VENCIDAS</v>
      </c>
      <c r="L170" s="11"/>
      <c r="M170" s="83" t="e">
        <f>+VLOOKUP(B170,#REF!,12,0)</f>
        <v>#REF!</v>
      </c>
      <c r="N170" s="83" t="e">
        <f>+VLOOKUP(B170,#REF!,13,0)</f>
        <v>#REF!</v>
      </c>
      <c r="O170" s="85"/>
    </row>
    <row r="171" spans="1:15" ht="14.5" x14ac:dyDescent="0.35">
      <c r="A171" s="33">
        <v>165</v>
      </c>
      <c r="B171" s="62">
        <v>1079933139</v>
      </c>
      <c r="C171" s="9">
        <v>44138</v>
      </c>
      <c r="D171" s="124" t="s">
        <v>454</v>
      </c>
      <c r="E171" s="124" t="s">
        <v>584</v>
      </c>
      <c r="F171" s="8">
        <f t="shared" ca="1" si="26"/>
        <v>3</v>
      </c>
      <c r="G171" s="9">
        <v>44138</v>
      </c>
      <c r="H171" s="9">
        <f t="shared" ca="1" si="27"/>
        <v>45233</v>
      </c>
      <c r="I171" s="8">
        <f t="shared" ca="1" si="30"/>
        <v>3</v>
      </c>
      <c r="J171" s="8">
        <f t="shared" ca="1" si="28"/>
        <v>45</v>
      </c>
      <c r="K171" s="14" t="str">
        <f t="shared" ca="1" si="29"/>
        <v>VENCIDAS</v>
      </c>
      <c r="L171" s="11"/>
      <c r="M171" s="83" t="e">
        <f>+VLOOKUP(B171,#REF!,12,0)</f>
        <v>#REF!</v>
      </c>
      <c r="N171" s="83" t="e">
        <f>+VLOOKUP(B171,#REF!,13,0)</f>
        <v>#REF!</v>
      </c>
      <c r="O171" s="85"/>
    </row>
    <row r="172" spans="1:15" ht="14.5" x14ac:dyDescent="0.35">
      <c r="A172" s="33">
        <v>166</v>
      </c>
      <c r="B172" s="62">
        <v>85466980</v>
      </c>
      <c r="C172" s="9">
        <v>44138</v>
      </c>
      <c r="D172" s="124" t="s">
        <v>456</v>
      </c>
      <c r="E172" s="124" t="s">
        <v>584</v>
      </c>
      <c r="F172" s="8">
        <f t="shared" ca="1" si="26"/>
        <v>3</v>
      </c>
      <c r="G172" s="9">
        <v>44138</v>
      </c>
      <c r="H172" s="9">
        <f t="shared" ca="1" si="27"/>
        <v>45233</v>
      </c>
      <c r="I172" s="8">
        <f t="shared" ca="1" si="30"/>
        <v>3</v>
      </c>
      <c r="J172" s="8">
        <f t="shared" ca="1" si="28"/>
        <v>45</v>
      </c>
      <c r="K172" s="14" t="str">
        <f t="shared" ca="1" si="29"/>
        <v>VENCIDAS</v>
      </c>
      <c r="L172" s="11"/>
      <c r="M172" s="83" t="e">
        <f>+VLOOKUP(B172,#REF!,12,0)</f>
        <v>#REF!</v>
      </c>
      <c r="N172" s="83" t="e">
        <f>+VLOOKUP(B172,#REF!,13,0)</f>
        <v>#REF!</v>
      </c>
      <c r="O172" s="85"/>
    </row>
    <row r="173" spans="1:15" ht="14.5" x14ac:dyDescent="0.35">
      <c r="A173" s="33">
        <v>167</v>
      </c>
      <c r="B173" s="62">
        <v>85153653</v>
      </c>
      <c r="C173" s="9">
        <v>44138</v>
      </c>
      <c r="D173" s="124" t="s">
        <v>457</v>
      </c>
      <c r="E173" s="124" t="s">
        <v>594</v>
      </c>
      <c r="F173" s="8">
        <f t="shared" ca="1" si="26"/>
        <v>3</v>
      </c>
      <c r="G173" s="9">
        <v>44138</v>
      </c>
      <c r="H173" s="9">
        <f t="shared" ca="1" si="27"/>
        <v>45233</v>
      </c>
      <c r="I173" s="8">
        <f t="shared" ca="1" si="30"/>
        <v>3</v>
      </c>
      <c r="J173" s="8">
        <f t="shared" ca="1" si="28"/>
        <v>45</v>
      </c>
      <c r="K173" s="14" t="str">
        <f t="shared" ca="1" si="29"/>
        <v>VENCIDAS</v>
      </c>
      <c r="L173" s="11"/>
      <c r="M173" s="83" t="e">
        <f>+VLOOKUP(B173,#REF!,12,0)</f>
        <v>#REF!</v>
      </c>
      <c r="N173" s="83" t="e">
        <f>+VLOOKUP(B173,#REF!,13,0)</f>
        <v>#REF!</v>
      </c>
      <c r="O173" s="85"/>
    </row>
    <row r="174" spans="1:15" ht="14.5" x14ac:dyDescent="0.35">
      <c r="A174" s="33">
        <v>168</v>
      </c>
      <c r="B174" s="62">
        <v>7635992</v>
      </c>
      <c r="C174" s="9">
        <v>44138</v>
      </c>
      <c r="D174" s="124" t="s">
        <v>459</v>
      </c>
      <c r="E174" s="124" t="s">
        <v>595</v>
      </c>
      <c r="F174" s="8">
        <f t="shared" ca="1" si="26"/>
        <v>3</v>
      </c>
      <c r="G174" s="9">
        <v>44138</v>
      </c>
      <c r="H174" s="9">
        <f t="shared" ca="1" si="27"/>
        <v>45233</v>
      </c>
      <c r="I174" s="8">
        <f t="shared" ca="1" si="30"/>
        <v>3</v>
      </c>
      <c r="J174" s="8">
        <f t="shared" ca="1" si="28"/>
        <v>45</v>
      </c>
      <c r="K174" s="14" t="str">
        <f t="shared" ca="1" si="29"/>
        <v>VENCIDAS</v>
      </c>
      <c r="L174" s="11"/>
      <c r="M174" s="83" t="e">
        <f>+VLOOKUP(B174,#REF!,12,0)</f>
        <v>#REF!</v>
      </c>
      <c r="N174" s="83" t="e">
        <f>+VLOOKUP(B174,#REF!,13,0)</f>
        <v>#REF!</v>
      </c>
      <c r="O174" s="85"/>
    </row>
    <row r="175" spans="1:15" ht="14.5" x14ac:dyDescent="0.35">
      <c r="A175" s="33">
        <v>169</v>
      </c>
      <c r="B175" s="62">
        <v>1096221488</v>
      </c>
      <c r="C175" s="9">
        <v>44152</v>
      </c>
      <c r="D175" s="124" t="s">
        <v>461</v>
      </c>
      <c r="E175" s="124" t="s">
        <v>539</v>
      </c>
      <c r="F175" s="8">
        <f t="shared" ca="1" si="26"/>
        <v>3</v>
      </c>
      <c r="G175" s="9">
        <v>44152</v>
      </c>
      <c r="H175" s="9">
        <f t="shared" ca="1" si="27"/>
        <v>45247</v>
      </c>
      <c r="I175" s="8">
        <f t="shared" ca="1" si="30"/>
        <v>3</v>
      </c>
      <c r="J175" s="8">
        <f t="shared" ca="1" si="28"/>
        <v>45</v>
      </c>
      <c r="K175" s="14" t="str">
        <f t="shared" ca="1" si="29"/>
        <v>VENCIDAS</v>
      </c>
      <c r="L175" s="11"/>
      <c r="M175" s="83" t="e">
        <f>+VLOOKUP(B175,#REF!,12,0)</f>
        <v>#REF!</v>
      </c>
      <c r="N175" s="83" t="e">
        <f>+VLOOKUP(B175,#REF!,13,0)</f>
        <v>#REF!</v>
      </c>
      <c r="O175" s="85"/>
    </row>
    <row r="176" spans="1:15" ht="14.5" x14ac:dyDescent="0.35">
      <c r="A176" s="33">
        <v>170</v>
      </c>
      <c r="B176" s="62">
        <v>85468951</v>
      </c>
      <c r="C176" s="9">
        <v>44211</v>
      </c>
      <c r="D176" s="124" t="s">
        <v>470</v>
      </c>
      <c r="E176" s="124" t="s">
        <v>599</v>
      </c>
      <c r="F176" s="8">
        <f t="shared" ca="1" si="26"/>
        <v>3</v>
      </c>
      <c r="G176" s="9">
        <v>44211</v>
      </c>
      <c r="H176" s="9">
        <f t="shared" ca="1" si="27"/>
        <v>45306</v>
      </c>
      <c r="I176" s="8">
        <f t="shared" ca="1" si="30"/>
        <v>3</v>
      </c>
      <c r="J176" s="8">
        <f t="shared" ca="1" si="28"/>
        <v>45</v>
      </c>
      <c r="K176" s="14" t="str">
        <f t="shared" ca="1" si="29"/>
        <v>VENCIDAS</v>
      </c>
      <c r="L176" s="11"/>
      <c r="M176" s="83" t="e">
        <f>+VLOOKUP(B176,#REF!,12,0)</f>
        <v>#REF!</v>
      </c>
      <c r="N176" s="83" t="e">
        <f>+VLOOKUP(B176,#REF!,13,0)</f>
        <v>#REF!</v>
      </c>
      <c r="O176" s="85"/>
    </row>
    <row r="177" spans="1:15" ht="14.5" x14ac:dyDescent="0.35">
      <c r="A177" s="33">
        <v>171</v>
      </c>
      <c r="B177" s="62">
        <v>7634642</v>
      </c>
      <c r="C177" s="9">
        <v>44321</v>
      </c>
      <c r="D177" s="124" t="s">
        <v>498</v>
      </c>
      <c r="E177" s="124" t="s">
        <v>548</v>
      </c>
      <c r="F177" s="8">
        <f t="shared" ref="F177:F188" ca="1" si="31">DATEDIF(C177,TODAY(),"Y")</f>
        <v>2</v>
      </c>
      <c r="G177" s="9">
        <v>44321</v>
      </c>
      <c r="H177" s="9">
        <f t="shared" ref="H177:H188" ca="1" si="32">DATE(YEAR(G177)+I177,MONTH(G177),DAY(G177))</f>
        <v>45051</v>
      </c>
      <c r="I177" s="8">
        <f t="shared" ref="I177:I188" ca="1" si="33">DATEDIF(G177,TODAY(),"Y")</f>
        <v>2</v>
      </c>
      <c r="J177" s="8">
        <f t="shared" ref="J177:J188" ca="1" si="34">+I177*15</f>
        <v>30</v>
      </c>
      <c r="K177" s="14" t="str">
        <f t="shared" ref="K177:K188" ca="1" si="35">IF(I177&gt;=1,"VENCIDAS","----")</f>
        <v>VENCIDAS</v>
      </c>
      <c r="L177" s="11"/>
      <c r="M177" s="83" t="e">
        <f>+VLOOKUP(B177,#REF!,12,0)</f>
        <v>#REF!</v>
      </c>
      <c r="N177" s="83" t="e">
        <f>+VLOOKUP(B177,#REF!,13,0)</f>
        <v>#REF!</v>
      </c>
      <c r="O177" s="85"/>
    </row>
    <row r="178" spans="1:15" ht="14.5" x14ac:dyDescent="0.35">
      <c r="A178" s="33">
        <v>172</v>
      </c>
      <c r="B178" s="62">
        <v>79551774</v>
      </c>
      <c r="C178" s="9">
        <v>44321</v>
      </c>
      <c r="D178" s="124" t="s">
        <v>501</v>
      </c>
      <c r="E178" s="124" t="s">
        <v>562</v>
      </c>
      <c r="F178" s="8">
        <f t="shared" ca="1" si="31"/>
        <v>2</v>
      </c>
      <c r="G178" s="9">
        <v>44321</v>
      </c>
      <c r="H178" s="9">
        <f t="shared" ca="1" si="32"/>
        <v>45051</v>
      </c>
      <c r="I178" s="8">
        <f t="shared" ca="1" si="33"/>
        <v>2</v>
      </c>
      <c r="J178" s="8">
        <f t="shared" ca="1" si="34"/>
        <v>30</v>
      </c>
      <c r="K178" s="14" t="str">
        <f t="shared" ca="1" si="35"/>
        <v>VENCIDAS</v>
      </c>
      <c r="L178" s="11"/>
      <c r="M178" s="83" t="e">
        <f>+VLOOKUP(B178,#REF!,12,0)</f>
        <v>#REF!</v>
      </c>
      <c r="N178" s="83" t="e">
        <f>+VLOOKUP(B178,#REF!,13,0)</f>
        <v>#REF!</v>
      </c>
      <c r="O178" s="85"/>
    </row>
    <row r="179" spans="1:15" ht="14.5" x14ac:dyDescent="0.35">
      <c r="A179" s="33">
        <v>173</v>
      </c>
      <c r="B179" s="62">
        <v>85463112</v>
      </c>
      <c r="C179" s="9">
        <v>44321</v>
      </c>
      <c r="D179" s="124" t="s">
        <v>503</v>
      </c>
      <c r="E179" s="124" t="s">
        <v>584</v>
      </c>
      <c r="F179" s="8">
        <f t="shared" ca="1" si="31"/>
        <v>2</v>
      </c>
      <c r="G179" s="9">
        <v>44321</v>
      </c>
      <c r="H179" s="9">
        <f t="shared" ca="1" si="32"/>
        <v>45051</v>
      </c>
      <c r="I179" s="8">
        <f t="shared" ca="1" si="33"/>
        <v>2</v>
      </c>
      <c r="J179" s="8">
        <f t="shared" ca="1" si="34"/>
        <v>30</v>
      </c>
      <c r="K179" s="14" t="str">
        <f t="shared" ca="1" si="35"/>
        <v>VENCIDAS</v>
      </c>
      <c r="L179" s="11"/>
      <c r="M179" s="83" t="e">
        <f>+VLOOKUP(B179,#REF!,12,0)</f>
        <v>#REF!</v>
      </c>
      <c r="N179" s="83" t="e">
        <f>+VLOOKUP(B179,#REF!,13,0)</f>
        <v>#REF!</v>
      </c>
      <c r="O179" s="85"/>
    </row>
    <row r="180" spans="1:15" ht="14.5" x14ac:dyDescent="0.35">
      <c r="A180" s="33">
        <v>174</v>
      </c>
      <c r="B180" s="62">
        <v>85466042</v>
      </c>
      <c r="C180" s="9">
        <v>44348</v>
      </c>
      <c r="D180" s="124" t="s">
        <v>507</v>
      </c>
      <c r="E180" s="124" t="s">
        <v>550</v>
      </c>
      <c r="F180" s="8">
        <f t="shared" ca="1" si="31"/>
        <v>2</v>
      </c>
      <c r="G180" s="9">
        <v>44348</v>
      </c>
      <c r="H180" s="9">
        <f t="shared" ca="1" si="32"/>
        <v>45078</v>
      </c>
      <c r="I180" s="8">
        <f t="shared" ca="1" si="33"/>
        <v>2</v>
      </c>
      <c r="J180" s="8">
        <f t="shared" ca="1" si="34"/>
        <v>30</v>
      </c>
      <c r="K180" s="14" t="str">
        <f t="shared" ca="1" si="35"/>
        <v>VENCIDAS</v>
      </c>
      <c r="L180" s="11"/>
      <c r="M180" s="83" t="e">
        <f>+VLOOKUP(B180,#REF!,12,0)</f>
        <v>#REF!</v>
      </c>
      <c r="N180" s="83" t="e">
        <f>+VLOOKUP(B180,#REF!,13,0)</f>
        <v>#REF!</v>
      </c>
      <c r="O180" s="85"/>
    </row>
    <row r="181" spans="1:15" ht="14.5" x14ac:dyDescent="0.35">
      <c r="A181" s="33">
        <v>175</v>
      </c>
      <c r="B181" s="62">
        <v>85467218</v>
      </c>
      <c r="C181" s="9">
        <v>44348</v>
      </c>
      <c r="D181" s="124" t="s">
        <v>508</v>
      </c>
      <c r="E181" s="124" t="s">
        <v>550</v>
      </c>
      <c r="F181" s="8">
        <f t="shared" ca="1" si="31"/>
        <v>2</v>
      </c>
      <c r="G181" s="9">
        <v>44348</v>
      </c>
      <c r="H181" s="9">
        <f t="shared" ca="1" si="32"/>
        <v>45078</v>
      </c>
      <c r="I181" s="8">
        <f t="shared" ca="1" si="33"/>
        <v>2</v>
      </c>
      <c r="J181" s="8">
        <f t="shared" ca="1" si="34"/>
        <v>30</v>
      </c>
      <c r="K181" s="14" t="str">
        <f t="shared" ca="1" si="35"/>
        <v>VENCIDAS</v>
      </c>
      <c r="L181" s="11"/>
      <c r="M181" s="83" t="e">
        <f>+VLOOKUP(B181,#REF!,12,0)</f>
        <v>#REF!</v>
      </c>
      <c r="N181" s="83" t="e">
        <f>+VLOOKUP(B181,#REF!,13,0)</f>
        <v>#REF!</v>
      </c>
      <c r="O181" s="85"/>
    </row>
    <row r="182" spans="1:15" ht="14.5" x14ac:dyDescent="0.35">
      <c r="A182" s="33">
        <v>176</v>
      </c>
      <c r="B182" s="62">
        <v>7631988</v>
      </c>
      <c r="C182" s="9">
        <v>44348</v>
      </c>
      <c r="D182" s="124" t="s">
        <v>509</v>
      </c>
      <c r="E182" s="124" t="s">
        <v>550</v>
      </c>
      <c r="F182" s="8">
        <f t="shared" ca="1" si="31"/>
        <v>2</v>
      </c>
      <c r="G182" s="9">
        <v>44348</v>
      </c>
      <c r="H182" s="9">
        <f t="shared" ca="1" si="32"/>
        <v>45078</v>
      </c>
      <c r="I182" s="8">
        <f t="shared" ca="1" si="33"/>
        <v>2</v>
      </c>
      <c r="J182" s="8">
        <f t="shared" ca="1" si="34"/>
        <v>30</v>
      </c>
      <c r="K182" s="14" t="str">
        <f t="shared" ca="1" si="35"/>
        <v>VENCIDAS</v>
      </c>
      <c r="L182" s="11"/>
      <c r="M182" s="83" t="e">
        <f>+VLOOKUP(B182,#REF!,12,0)</f>
        <v>#REF!</v>
      </c>
      <c r="N182" s="83" t="e">
        <f>+VLOOKUP(B182,#REF!,13,0)</f>
        <v>#REF!</v>
      </c>
      <c r="O182" s="85"/>
    </row>
    <row r="183" spans="1:15" ht="14.5" x14ac:dyDescent="0.35">
      <c r="A183" s="33">
        <v>177</v>
      </c>
      <c r="B183" s="62">
        <v>1082992249</v>
      </c>
      <c r="C183" s="9">
        <v>44348</v>
      </c>
      <c r="D183" s="124" t="s">
        <v>511</v>
      </c>
      <c r="E183" s="124" t="s">
        <v>559</v>
      </c>
      <c r="F183" s="8">
        <f t="shared" ca="1" si="31"/>
        <v>2</v>
      </c>
      <c r="G183" s="9">
        <v>44348</v>
      </c>
      <c r="H183" s="9">
        <f t="shared" ca="1" si="32"/>
        <v>45078</v>
      </c>
      <c r="I183" s="8">
        <f t="shared" ca="1" si="33"/>
        <v>2</v>
      </c>
      <c r="J183" s="8">
        <f t="shared" ca="1" si="34"/>
        <v>30</v>
      </c>
      <c r="K183" s="14" t="str">
        <f t="shared" ca="1" si="35"/>
        <v>VENCIDAS</v>
      </c>
      <c r="L183" s="11"/>
      <c r="M183" s="83" t="e">
        <f>+VLOOKUP(B183,#REF!,12,0)</f>
        <v>#REF!</v>
      </c>
      <c r="N183" s="83" t="e">
        <f>+VLOOKUP(B183,#REF!,13,0)</f>
        <v>#REF!</v>
      </c>
      <c r="O183" s="85"/>
    </row>
    <row r="184" spans="1:15" ht="14.5" x14ac:dyDescent="0.35">
      <c r="A184" s="33">
        <v>178</v>
      </c>
      <c r="B184" s="62">
        <v>7140462</v>
      </c>
      <c r="C184" s="9">
        <v>44385</v>
      </c>
      <c r="D184" s="124" t="s">
        <v>518</v>
      </c>
      <c r="E184" s="124" t="s">
        <v>536</v>
      </c>
      <c r="F184" s="8">
        <f t="shared" ca="1" si="31"/>
        <v>2</v>
      </c>
      <c r="G184" s="9">
        <v>44385</v>
      </c>
      <c r="H184" s="9">
        <f t="shared" ca="1" si="32"/>
        <v>45115</v>
      </c>
      <c r="I184" s="8">
        <f t="shared" ca="1" si="33"/>
        <v>2</v>
      </c>
      <c r="J184" s="8">
        <f t="shared" ca="1" si="34"/>
        <v>30</v>
      </c>
      <c r="K184" s="14" t="str">
        <f t="shared" ca="1" si="35"/>
        <v>VENCIDAS</v>
      </c>
      <c r="L184" s="11"/>
      <c r="M184" s="83" t="e">
        <f>+VLOOKUP(B184,#REF!,12,0)</f>
        <v>#REF!</v>
      </c>
      <c r="N184" s="83" t="e">
        <f>+VLOOKUP(B184,#REF!,13,0)</f>
        <v>#REF!</v>
      </c>
      <c r="O184" s="85"/>
    </row>
    <row r="185" spans="1:15" ht="14.5" x14ac:dyDescent="0.35">
      <c r="A185" s="33">
        <v>179</v>
      </c>
      <c r="B185" s="62">
        <v>85380101</v>
      </c>
      <c r="C185" s="9">
        <v>44392</v>
      </c>
      <c r="D185" s="124" t="s">
        <v>525</v>
      </c>
      <c r="E185" s="124" t="s">
        <v>559</v>
      </c>
      <c r="F185" s="8">
        <f t="shared" ca="1" si="31"/>
        <v>2</v>
      </c>
      <c r="G185" s="9">
        <v>44392</v>
      </c>
      <c r="H185" s="9">
        <f t="shared" ca="1" si="32"/>
        <v>45122</v>
      </c>
      <c r="I185" s="8">
        <f t="shared" ca="1" si="33"/>
        <v>2</v>
      </c>
      <c r="J185" s="8">
        <f t="shared" ca="1" si="34"/>
        <v>30</v>
      </c>
      <c r="K185" s="14" t="str">
        <f ca="1">IF(I185&gt;=1,"VENCIDAS","----")</f>
        <v>VENCIDAS</v>
      </c>
      <c r="L185" s="11"/>
      <c r="M185" s="83" t="e">
        <f>+VLOOKUP(B185,#REF!,12,0)</f>
        <v>#REF!</v>
      </c>
      <c r="N185" s="83" t="e">
        <f>+VLOOKUP(B185,#REF!,13,0)</f>
        <v>#REF!</v>
      </c>
      <c r="O185" s="85"/>
    </row>
    <row r="186" spans="1:15" ht="14.5" x14ac:dyDescent="0.35">
      <c r="A186" s="33">
        <v>180</v>
      </c>
      <c r="B186" s="62">
        <v>1082897538</v>
      </c>
      <c r="C186" s="9">
        <v>44392</v>
      </c>
      <c r="D186" s="124" t="s">
        <v>527</v>
      </c>
      <c r="E186" s="124" t="s">
        <v>559</v>
      </c>
      <c r="F186" s="8">
        <f t="shared" ca="1" si="31"/>
        <v>2</v>
      </c>
      <c r="G186" s="9">
        <v>44392</v>
      </c>
      <c r="H186" s="9">
        <f t="shared" ca="1" si="32"/>
        <v>45122</v>
      </c>
      <c r="I186" s="8">
        <f t="shared" ca="1" si="33"/>
        <v>2</v>
      </c>
      <c r="J186" s="8">
        <f t="shared" ca="1" si="34"/>
        <v>30</v>
      </c>
      <c r="K186" s="14" t="str">
        <f t="shared" ca="1" si="35"/>
        <v>VENCIDAS</v>
      </c>
      <c r="L186" s="11"/>
      <c r="M186" s="83" t="e">
        <f>+VLOOKUP(B186,#REF!,12,0)</f>
        <v>#REF!</v>
      </c>
      <c r="N186" s="83" t="e">
        <f>+VLOOKUP(B186,#REF!,13,0)</f>
        <v>#REF!</v>
      </c>
      <c r="O186" s="85"/>
    </row>
    <row r="187" spans="1:15" ht="14.5" x14ac:dyDescent="0.35">
      <c r="A187" s="33">
        <v>181</v>
      </c>
      <c r="B187" s="62">
        <v>12555219</v>
      </c>
      <c r="C187" s="9">
        <v>44393</v>
      </c>
      <c r="D187" s="124" t="s">
        <v>529</v>
      </c>
      <c r="E187" s="124" t="s">
        <v>553</v>
      </c>
      <c r="F187" s="8">
        <f t="shared" ca="1" si="31"/>
        <v>2</v>
      </c>
      <c r="G187" s="9">
        <v>44393</v>
      </c>
      <c r="H187" s="9">
        <f t="shared" ca="1" si="32"/>
        <v>45123</v>
      </c>
      <c r="I187" s="8">
        <f t="shared" ca="1" si="33"/>
        <v>2</v>
      </c>
      <c r="J187" s="8">
        <f t="shared" ca="1" si="34"/>
        <v>30</v>
      </c>
      <c r="K187" s="14" t="str">
        <f t="shared" ca="1" si="35"/>
        <v>VENCIDAS</v>
      </c>
      <c r="L187" s="11"/>
      <c r="M187" s="83" t="e">
        <f>+VLOOKUP(B187,#REF!,12,0)</f>
        <v>#REF!</v>
      </c>
      <c r="N187" s="83" t="e">
        <f>+VLOOKUP(B187,#REF!,13,0)</f>
        <v>#REF!</v>
      </c>
      <c r="O187" s="85"/>
    </row>
    <row r="188" spans="1:15" ht="14.5" x14ac:dyDescent="0.35">
      <c r="A188" s="33">
        <v>182</v>
      </c>
      <c r="B188" s="62">
        <v>1065592580</v>
      </c>
      <c r="C188" s="9">
        <v>44393</v>
      </c>
      <c r="D188" s="124" t="s">
        <v>530</v>
      </c>
      <c r="E188" s="124" t="s">
        <v>553</v>
      </c>
      <c r="F188" s="8">
        <f t="shared" ca="1" si="31"/>
        <v>2</v>
      </c>
      <c r="G188" s="9">
        <v>44393</v>
      </c>
      <c r="H188" s="9">
        <f t="shared" ca="1" si="32"/>
        <v>45123</v>
      </c>
      <c r="I188" s="8">
        <f t="shared" ca="1" si="33"/>
        <v>2</v>
      </c>
      <c r="J188" s="8">
        <f t="shared" ca="1" si="34"/>
        <v>30</v>
      </c>
      <c r="K188" s="14" t="str">
        <f t="shared" ca="1" si="35"/>
        <v>VENCIDAS</v>
      </c>
      <c r="L188" s="11"/>
      <c r="M188" s="83" t="e">
        <f>+VLOOKUP(B188,#REF!,12,0)</f>
        <v>#REF!</v>
      </c>
      <c r="N188" s="83" t="e">
        <f>+VLOOKUP(B188,#REF!,13,0)</f>
        <v>#REF!</v>
      </c>
      <c r="O188" s="85"/>
    </row>
    <row r="189" spans="1:15" x14ac:dyDescent="0.25">
      <c r="A189" s="50"/>
    </row>
    <row r="190" spans="1:15" ht="13" thickBot="1" x14ac:dyDescent="0.3">
      <c r="A190" s="50"/>
    </row>
    <row r="191" spans="1:15" ht="13.5" thickBot="1" x14ac:dyDescent="0.35">
      <c r="B191" s="31"/>
      <c r="C191" s="42"/>
      <c r="D191" s="32" t="s">
        <v>101</v>
      </c>
      <c r="E191" s="32" t="s">
        <v>5</v>
      </c>
      <c r="F191" s="47"/>
      <c r="G191" s="59"/>
      <c r="H191" s="59"/>
      <c r="I191" s="47"/>
      <c r="J191" s="47"/>
    </row>
    <row r="192" spans="1:15" ht="13" thickBot="1" x14ac:dyDescent="0.3">
      <c r="B192" s="30"/>
      <c r="C192" s="43" t="s">
        <v>604</v>
      </c>
      <c r="D192" s="29" t="s">
        <v>607</v>
      </c>
      <c r="E192" s="30" t="s">
        <v>539</v>
      </c>
      <c r="F192" s="48"/>
      <c r="G192" s="60"/>
      <c r="H192" s="60"/>
      <c r="I192" s="48"/>
      <c r="J192" s="48"/>
    </row>
  </sheetData>
  <protectedRanges>
    <protectedRange algorithmName="SHA-512" hashValue="MFY2hXQb2AJeYDTxtkRqXxNahVaSiVOcnYkQ04NF+HiqedG529wAPPsjvkRLd0xbU2/3QO+sUEsilLD17aQeYQ==" saltValue="ZmfalpGPFFjs65YAgnizhw==" spinCount="100000" sqref="A1:N188" name="Rango1"/>
  </protectedRanges>
  <autoFilter ref="A6:AX188" xr:uid="{BACA5FBA-0303-4EC5-9E25-2695F64AF018}">
    <filterColumn colId="6" showButton="0"/>
  </autoFilter>
  <mergeCells count="4">
    <mergeCell ref="A1:K1"/>
    <mergeCell ref="A2:K2"/>
    <mergeCell ref="A3:K3"/>
    <mergeCell ref="G6:H6"/>
  </mergeCells>
  <conditionalFormatting sqref="B1:B1048576">
    <cfRule type="duplicateValues" dxfId="71" priority="6"/>
    <cfRule type="duplicateValues" dxfId="70" priority="7"/>
  </conditionalFormatting>
  <conditionalFormatting sqref="D1:D6 D8:D1048576">
    <cfRule type="duplicateValues" dxfId="69" priority="3"/>
    <cfRule type="duplicateValues" dxfId="68" priority="5"/>
  </conditionalFormatting>
  <conditionalFormatting sqref="D7:E7">
    <cfRule type="duplicateValues" dxfId="67" priority="1"/>
    <cfRule type="duplicateValues" dxfId="66" priority="2"/>
  </conditionalFormatting>
  <conditionalFormatting sqref="K1:K1048576">
    <cfRule type="containsText" dxfId="65" priority="4" operator="containsText" text="VENCIDAS">
      <formula>NOT(ISERROR(SEARCH("VENCIDAS",K1)))</formula>
    </cfRule>
  </conditionalFormatting>
  <pageMargins left="0.70866141732283472" right="0.70866141732283472" top="0.74803149606299213" bottom="0.74803149606299213" header="0.31496062992125984" footer="0.31496062992125984"/>
  <pageSetup paperSize="14" scale="1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71E93-6F8D-457E-B6F2-E45361F2C809}">
  <sheetPr>
    <pageSetUpPr fitToPage="1"/>
  </sheetPr>
  <dimension ref="A1:O28"/>
  <sheetViews>
    <sheetView workbookViewId="0">
      <pane ySplit="6" topLeftCell="A7" activePane="bottomLeft" state="frozen"/>
      <selection pane="bottomLeft" activeCell="M7" sqref="M7:N7"/>
    </sheetView>
  </sheetViews>
  <sheetFormatPr baseColWidth="10" defaultColWidth="11.453125" defaultRowHeight="12.5" x14ac:dyDescent="0.25"/>
  <cols>
    <col min="1" max="1" width="7.81640625" style="3" customWidth="1"/>
    <col min="2" max="2" width="13.54296875" style="3" customWidth="1"/>
    <col min="3" max="3" width="10.81640625" style="3" customWidth="1"/>
    <col min="4" max="4" width="33.54296875" style="3" customWidth="1"/>
    <col min="5" max="5" width="23.54296875" style="3" customWidth="1"/>
    <col min="6" max="6" width="11.26953125" style="5" customWidth="1"/>
    <col min="7" max="7" width="12.1796875" style="58" customWidth="1"/>
    <col min="8" max="8" width="11.54296875" style="58" customWidth="1"/>
    <col min="9" max="10" width="17" style="5" customWidth="1"/>
    <col min="11" max="11" width="16.7265625" style="3" customWidth="1"/>
    <col min="12" max="12" width="23.26953125" style="3" hidden="1" customWidth="1"/>
    <col min="13" max="13" width="19.1796875" style="93" customWidth="1"/>
    <col min="14" max="14" width="20.453125" style="41" customWidth="1"/>
    <col min="15" max="15" width="23" style="3" customWidth="1"/>
    <col min="16" max="16384" width="11.453125" style="3"/>
  </cols>
  <sheetData>
    <row r="1" spans="1:15" s="1" customFormat="1" ht="15.5" x14ac:dyDescent="0.35">
      <c r="A1" s="210" t="s">
        <v>612</v>
      </c>
      <c r="B1" s="210"/>
      <c r="C1" s="210"/>
      <c r="D1" s="210"/>
      <c r="E1" s="210"/>
      <c r="F1" s="210"/>
      <c r="G1" s="225"/>
      <c r="H1" s="225"/>
      <c r="I1" s="210"/>
      <c r="J1" s="210"/>
      <c r="K1" s="210"/>
      <c r="M1" s="92"/>
      <c r="N1" s="80"/>
    </row>
    <row r="2" spans="1:15" s="1" customFormat="1" ht="13" x14ac:dyDescent="0.3">
      <c r="A2" s="211" t="s">
        <v>99</v>
      </c>
      <c r="B2" s="211"/>
      <c r="C2" s="211"/>
      <c r="D2" s="211"/>
      <c r="E2" s="211"/>
      <c r="F2" s="211"/>
      <c r="G2" s="226"/>
      <c r="H2" s="226"/>
      <c r="I2" s="211"/>
      <c r="J2" s="211"/>
      <c r="K2" s="211"/>
      <c r="M2" s="92"/>
      <c r="N2" s="80"/>
    </row>
    <row r="3" spans="1:15" s="1" customFormat="1" ht="13" x14ac:dyDescent="0.3">
      <c r="A3" s="211"/>
      <c r="B3" s="211"/>
      <c r="C3" s="211"/>
      <c r="D3" s="211"/>
      <c r="E3" s="211"/>
      <c r="F3" s="211"/>
      <c r="G3" s="226"/>
      <c r="H3" s="226"/>
      <c r="I3" s="211"/>
      <c r="J3" s="211"/>
      <c r="K3" s="211"/>
      <c r="M3" s="92"/>
      <c r="N3" s="80"/>
    </row>
    <row r="4" spans="1:15" ht="13" x14ac:dyDescent="0.3">
      <c r="C4" s="2"/>
      <c r="E4" s="2"/>
      <c r="F4" s="44"/>
      <c r="G4" s="56"/>
      <c r="H4" s="56"/>
      <c r="I4" s="44"/>
      <c r="J4" s="44"/>
    </row>
    <row r="5" spans="1:15" ht="13.5" thickBot="1" x14ac:dyDescent="0.35">
      <c r="A5" s="4"/>
      <c r="B5" s="4"/>
      <c r="C5" s="4"/>
      <c r="D5" s="4"/>
      <c r="E5" s="4"/>
      <c r="F5" s="4"/>
      <c r="G5" s="57"/>
      <c r="H5" s="57"/>
      <c r="I5" s="4"/>
      <c r="J5" s="4"/>
      <c r="K5" s="5"/>
    </row>
    <row r="6" spans="1:15" s="123" customFormat="1" ht="35" thickBot="1" x14ac:dyDescent="0.3">
      <c r="A6" s="117" t="s">
        <v>100</v>
      </c>
      <c r="B6" s="118" t="s">
        <v>105</v>
      </c>
      <c r="C6" s="118" t="s">
        <v>106</v>
      </c>
      <c r="D6" s="119" t="s">
        <v>4</v>
      </c>
      <c r="E6" s="119" t="s">
        <v>5</v>
      </c>
      <c r="F6" s="118" t="s">
        <v>109</v>
      </c>
      <c r="G6" s="227" t="s">
        <v>107</v>
      </c>
      <c r="H6" s="228"/>
      <c r="I6" s="120" t="s">
        <v>110</v>
      </c>
      <c r="J6" s="120" t="s">
        <v>108</v>
      </c>
      <c r="K6" s="118" t="s">
        <v>8</v>
      </c>
      <c r="L6" s="91" t="s">
        <v>104</v>
      </c>
      <c r="M6" s="121" t="s">
        <v>608</v>
      </c>
      <c r="N6" s="119" t="s">
        <v>609</v>
      </c>
      <c r="O6" s="122" t="s">
        <v>611</v>
      </c>
    </row>
    <row r="7" spans="1:15" ht="13" x14ac:dyDescent="0.3">
      <c r="A7" s="36">
        <v>1</v>
      </c>
      <c r="B7" s="61">
        <v>72019064</v>
      </c>
      <c r="C7" s="37">
        <v>42706</v>
      </c>
      <c r="D7" s="116" t="s">
        <v>9</v>
      </c>
      <c r="E7" s="116" t="s">
        <v>10</v>
      </c>
      <c r="F7" s="45">
        <f t="shared" ref="F7:F10" ca="1" si="0">DATEDIF(C7,TODAY(),"Y")</f>
        <v>7</v>
      </c>
      <c r="G7" s="37">
        <v>43436</v>
      </c>
      <c r="H7" s="37">
        <f t="shared" ref="H7:H10" ca="1" si="1">DATE(YEAR(G7)+I7,MONTH(G7),DAY(G7))</f>
        <v>45262</v>
      </c>
      <c r="I7" s="45">
        <f t="shared" ref="I7:I10" ca="1" si="2">DATEDIF(G7,TODAY(),"Y")</f>
        <v>5</v>
      </c>
      <c r="J7" s="45">
        <f t="shared" ref="J7:J10" ca="1" si="3">+I7*15</f>
        <v>75</v>
      </c>
      <c r="K7" s="89" t="str">
        <f t="shared" ref="K7:K10" ca="1" si="4">IF(I7&gt;=1,"VENCIDAS","----")</f>
        <v>VENCIDAS</v>
      </c>
      <c r="L7" s="30"/>
      <c r="M7" s="83" t="e">
        <f>+VLOOKUP(B7,#REF!,12,0)</f>
        <v>#REF!</v>
      </c>
      <c r="N7" s="83" t="e">
        <f>+VLOOKUP(B7,#REF!,13,0)</f>
        <v>#REF!</v>
      </c>
      <c r="O7" s="90"/>
    </row>
    <row r="8" spans="1:15" ht="25.5" x14ac:dyDescent="0.3">
      <c r="A8" s="33">
        <v>2</v>
      </c>
      <c r="B8" s="62">
        <v>85473861</v>
      </c>
      <c r="C8" s="9">
        <v>42095</v>
      </c>
      <c r="D8" s="15" t="s">
        <v>66</v>
      </c>
      <c r="E8" s="15" t="s">
        <v>67</v>
      </c>
      <c r="F8" s="8">
        <f t="shared" ca="1" si="0"/>
        <v>9</v>
      </c>
      <c r="G8" s="9">
        <v>43556</v>
      </c>
      <c r="H8" s="9">
        <f t="shared" ca="1" si="1"/>
        <v>45383</v>
      </c>
      <c r="I8" s="8">
        <f t="shared" ca="1" si="2"/>
        <v>5</v>
      </c>
      <c r="J8" s="8">
        <f t="shared" ca="1" si="3"/>
        <v>75</v>
      </c>
      <c r="K8" s="14" t="str">
        <f t="shared" ca="1" si="4"/>
        <v>VENCIDAS</v>
      </c>
      <c r="L8" s="83" t="s">
        <v>605</v>
      </c>
      <c r="M8" s="83" t="e">
        <f>+VLOOKUP(B8,#REF!,12,0)</f>
        <v>#REF!</v>
      </c>
      <c r="N8" s="83" t="e">
        <f>+VLOOKUP(B8,#REF!,13,0)</f>
        <v>#REF!</v>
      </c>
      <c r="O8" s="85"/>
    </row>
    <row r="9" spans="1:15" ht="13" x14ac:dyDescent="0.3">
      <c r="A9" s="36">
        <v>3</v>
      </c>
      <c r="B9" s="62">
        <v>1064786732</v>
      </c>
      <c r="C9" s="9">
        <v>42857</v>
      </c>
      <c r="D9" s="15" t="s">
        <v>76</v>
      </c>
      <c r="E9" s="15" t="s">
        <v>67</v>
      </c>
      <c r="F9" s="8">
        <f t="shared" ca="1" si="0"/>
        <v>6</v>
      </c>
      <c r="G9" s="9">
        <v>43587</v>
      </c>
      <c r="H9" s="9">
        <f t="shared" ca="1" si="1"/>
        <v>45048</v>
      </c>
      <c r="I9" s="8">
        <f t="shared" ca="1" si="2"/>
        <v>4</v>
      </c>
      <c r="J9" s="8">
        <f t="shared" ca="1" si="3"/>
        <v>60</v>
      </c>
      <c r="K9" s="14" t="str">
        <f t="shared" ca="1" si="4"/>
        <v>VENCIDAS</v>
      </c>
      <c r="L9" s="11"/>
      <c r="M9" s="83" t="e">
        <f>+VLOOKUP(B9,#REF!,12,0)</f>
        <v>#REF!</v>
      </c>
      <c r="N9" s="83" t="e">
        <f>+VLOOKUP(B9,#REF!,13,0)</f>
        <v>#REF!</v>
      </c>
      <c r="O9" s="85"/>
    </row>
    <row r="10" spans="1:15" ht="13" x14ac:dyDescent="0.3">
      <c r="A10" s="33">
        <v>4</v>
      </c>
      <c r="B10" s="62">
        <v>7601662</v>
      </c>
      <c r="C10" s="9">
        <v>43860</v>
      </c>
      <c r="D10" s="15" t="s">
        <v>82</v>
      </c>
      <c r="E10" s="15" t="s">
        <v>67</v>
      </c>
      <c r="F10" s="8">
        <f t="shared" ca="1" si="0"/>
        <v>4</v>
      </c>
      <c r="G10" s="9">
        <v>43860</v>
      </c>
      <c r="H10" s="9">
        <f t="shared" ca="1" si="1"/>
        <v>45321</v>
      </c>
      <c r="I10" s="8">
        <f t="shared" ca="1" si="2"/>
        <v>4</v>
      </c>
      <c r="J10" s="8">
        <f t="shared" ca="1" si="3"/>
        <v>60</v>
      </c>
      <c r="K10" s="14" t="str">
        <f t="shared" ca="1" si="4"/>
        <v>VENCIDAS</v>
      </c>
      <c r="L10" s="11"/>
      <c r="M10" s="83" t="e">
        <f>+VLOOKUP(B10,#REF!,12,0)</f>
        <v>#REF!</v>
      </c>
      <c r="N10" s="83" t="e">
        <f>+VLOOKUP(B10,#REF!,13,0)</f>
        <v>#REF!</v>
      </c>
      <c r="O10" s="85"/>
    </row>
    <row r="11" spans="1:15" ht="14.5" x14ac:dyDescent="0.35">
      <c r="A11" s="36">
        <v>5</v>
      </c>
      <c r="B11" s="62">
        <v>1083455941</v>
      </c>
      <c r="C11" s="9">
        <v>44075</v>
      </c>
      <c r="D11" s="124" t="s">
        <v>161</v>
      </c>
      <c r="E11" s="124" t="s">
        <v>67</v>
      </c>
      <c r="F11" s="8">
        <f t="shared" ref="F11:F13" ca="1" si="5">DATEDIF(C11,TODAY(),"Y")</f>
        <v>3</v>
      </c>
      <c r="G11" s="9">
        <v>44075</v>
      </c>
      <c r="H11" s="9">
        <f t="shared" ref="H11:H13" ca="1" si="6">DATE(YEAR(G11)+I11,MONTH(G11),DAY(G11))</f>
        <v>45170</v>
      </c>
      <c r="I11" s="8">
        <f t="shared" ref="I11" ca="1" si="7">DATEDIF(G11,TODAY(),"Y")</f>
        <v>3</v>
      </c>
      <c r="J11" s="8">
        <f t="shared" ref="J11:J13" ca="1" si="8">+I11*15</f>
        <v>45</v>
      </c>
      <c r="K11" s="14" t="str">
        <f t="shared" ref="K11:K13" ca="1" si="9">IF(I11&gt;=1,"VENCIDAS","----")</f>
        <v>VENCIDAS</v>
      </c>
      <c r="L11" s="11"/>
      <c r="M11" s="83" t="e">
        <f>+VLOOKUP(B11,#REF!,12,0)</f>
        <v>#REF!</v>
      </c>
      <c r="N11" s="83" t="e">
        <f>+VLOOKUP(B11,#REF!,13,0)</f>
        <v>#REF!</v>
      </c>
      <c r="O11" s="85"/>
    </row>
    <row r="12" spans="1:15" ht="14.5" x14ac:dyDescent="0.35">
      <c r="A12" s="33">
        <v>6</v>
      </c>
      <c r="B12" s="62">
        <v>7603704</v>
      </c>
      <c r="C12" s="9">
        <v>44075</v>
      </c>
      <c r="D12" s="124" t="s">
        <v>176</v>
      </c>
      <c r="E12" s="124" t="s">
        <v>566</v>
      </c>
      <c r="F12" s="8">
        <f t="shared" ca="1" si="5"/>
        <v>3</v>
      </c>
      <c r="G12" s="9">
        <v>44075</v>
      </c>
      <c r="H12" s="9">
        <f t="shared" ca="1" si="6"/>
        <v>45170</v>
      </c>
      <c r="I12" s="8">
        <f t="shared" ref="I12:I14" ca="1" si="10">DATEDIF(G12,TODAY(),"Y")</f>
        <v>3</v>
      </c>
      <c r="J12" s="8">
        <f t="shared" ca="1" si="8"/>
        <v>45</v>
      </c>
      <c r="K12" s="14" t="str">
        <f t="shared" ca="1" si="9"/>
        <v>VENCIDAS</v>
      </c>
      <c r="L12" s="11"/>
      <c r="M12" s="83" t="e">
        <f>+VLOOKUP(B12,#REF!,12,0)</f>
        <v>#REF!</v>
      </c>
      <c r="N12" s="83" t="e">
        <f>+VLOOKUP(B12,#REF!,13,0)</f>
        <v>#REF!</v>
      </c>
      <c r="O12" s="85"/>
    </row>
    <row r="13" spans="1:15" ht="14.5" x14ac:dyDescent="0.35">
      <c r="A13" s="36">
        <v>7</v>
      </c>
      <c r="B13" s="62">
        <v>85465343</v>
      </c>
      <c r="C13" s="9">
        <v>44075</v>
      </c>
      <c r="D13" s="124" t="s">
        <v>212</v>
      </c>
      <c r="E13" s="124" t="s">
        <v>67</v>
      </c>
      <c r="F13" s="8">
        <f t="shared" ca="1" si="5"/>
        <v>3</v>
      </c>
      <c r="G13" s="9">
        <v>44075</v>
      </c>
      <c r="H13" s="9">
        <f t="shared" ca="1" si="6"/>
        <v>45170</v>
      </c>
      <c r="I13" s="8">
        <f t="shared" ca="1" si="10"/>
        <v>3</v>
      </c>
      <c r="J13" s="8">
        <f t="shared" ca="1" si="8"/>
        <v>45</v>
      </c>
      <c r="K13" s="14" t="str">
        <f t="shared" ca="1" si="9"/>
        <v>VENCIDAS</v>
      </c>
      <c r="L13" s="11"/>
      <c r="M13" s="83" t="e">
        <f>+VLOOKUP(B13,#REF!,12,0)</f>
        <v>#REF!</v>
      </c>
      <c r="N13" s="83" t="e">
        <f>+VLOOKUP(B13,#REF!,13,0)</f>
        <v>#REF!</v>
      </c>
      <c r="O13" s="85"/>
    </row>
    <row r="14" spans="1:15" ht="14.5" x14ac:dyDescent="0.35">
      <c r="A14" s="33">
        <v>8</v>
      </c>
      <c r="B14" s="62">
        <v>19640056</v>
      </c>
      <c r="C14" s="9">
        <v>44075</v>
      </c>
      <c r="D14" s="124" t="s">
        <v>237</v>
      </c>
      <c r="E14" s="124" t="s">
        <v>67</v>
      </c>
      <c r="F14" s="8">
        <f t="shared" ref="F14:F15" ca="1" si="11">DATEDIF(C14,TODAY(),"Y")</f>
        <v>3</v>
      </c>
      <c r="G14" s="9">
        <v>44075</v>
      </c>
      <c r="H14" s="9">
        <f t="shared" ref="H14:H15" ca="1" si="12">DATE(YEAR(G14)+I14,MONTH(G14),DAY(G14))</f>
        <v>45170</v>
      </c>
      <c r="I14" s="8">
        <f t="shared" ca="1" si="10"/>
        <v>3</v>
      </c>
      <c r="J14" s="8">
        <f t="shared" ref="J14:J15" ca="1" si="13">+I14*15</f>
        <v>45</v>
      </c>
      <c r="K14" s="14" t="str">
        <f t="shared" ref="K14:K15" ca="1" si="14">IF(I14&gt;=1,"VENCIDAS","----")</f>
        <v>VENCIDAS</v>
      </c>
      <c r="L14" s="11"/>
      <c r="M14" s="83" t="e">
        <f>+VLOOKUP(B14,#REF!,12,0)</f>
        <v>#REF!</v>
      </c>
      <c r="N14" s="83" t="e">
        <f>+VLOOKUP(B14,#REF!,13,0)</f>
        <v>#REF!</v>
      </c>
      <c r="O14" s="85"/>
    </row>
    <row r="15" spans="1:15" ht="14.5" x14ac:dyDescent="0.35">
      <c r="A15" s="36">
        <v>9</v>
      </c>
      <c r="B15" s="62">
        <v>7143685</v>
      </c>
      <c r="C15" s="9">
        <v>44075</v>
      </c>
      <c r="D15" s="124" t="s">
        <v>279</v>
      </c>
      <c r="E15" s="124" t="s">
        <v>67</v>
      </c>
      <c r="F15" s="8">
        <f t="shared" ca="1" si="11"/>
        <v>3</v>
      </c>
      <c r="G15" s="9">
        <v>44075</v>
      </c>
      <c r="H15" s="9">
        <f t="shared" ca="1" si="12"/>
        <v>45170</v>
      </c>
      <c r="I15" s="8">
        <f t="shared" ref="I15:I16" ca="1" si="15">DATEDIF(G15,TODAY(),"Y")</f>
        <v>3</v>
      </c>
      <c r="J15" s="8">
        <f t="shared" ca="1" si="13"/>
        <v>45</v>
      </c>
      <c r="K15" s="14" t="str">
        <f t="shared" ca="1" si="14"/>
        <v>VENCIDAS</v>
      </c>
      <c r="L15" s="11"/>
      <c r="M15" s="83" t="e">
        <f>+VLOOKUP(B15,#REF!,12,0)</f>
        <v>#REF!</v>
      </c>
      <c r="N15" s="83" t="e">
        <f>+VLOOKUP(B15,#REF!,13,0)</f>
        <v>#REF!</v>
      </c>
      <c r="O15" s="85"/>
    </row>
    <row r="16" spans="1:15" ht="14.5" x14ac:dyDescent="0.35">
      <c r="A16" s="33">
        <v>10</v>
      </c>
      <c r="B16" s="62">
        <v>1082925236</v>
      </c>
      <c r="C16" s="9">
        <v>44075</v>
      </c>
      <c r="D16" s="124" t="s">
        <v>302</v>
      </c>
      <c r="E16" s="124" t="s">
        <v>566</v>
      </c>
      <c r="F16" s="8">
        <f t="shared" ref="F16:F20" ca="1" si="16">DATEDIF(C16,TODAY(),"Y")</f>
        <v>3</v>
      </c>
      <c r="G16" s="9">
        <v>44075</v>
      </c>
      <c r="H16" s="9">
        <f t="shared" ref="H16:H20" ca="1" si="17">DATE(YEAR(G16)+I16,MONTH(G16),DAY(G16))</f>
        <v>45170</v>
      </c>
      <c r="I16" s="8">
        <f t="shared" ca="1" si="15"/>
        <v>3</v>
      </c>
      <c r="J16" s="8">
        <f t="shared" ref="J16:J20" ca="1" si="18">+I16*15</f>
        <v>45</v>
      </c>
      <c r="K16" s="14" t="str">
        <f t="shared" ref="K16:K20" ca="1" si="19">IF(I16&gt;=1,"VENCIDAS","----")</f>
        <v>VENCIDAS</v>
      </c>
      <c r="L16" s="11"/>
      <c r="M16" s="83" t="e">
        <f>+VLOOKUP(B16,#REF!,12,0)</f>
        <v>#REF!</v>
      </c>
      <c r="N16" s="83" t="e">
        <f>+VLOOKUP(B16,#REF!,13,0)</f>
        <v>#REF!</v>
      </c>
      <c r="O16" s="85"/>
    </row>
    <row r="17" spans="1:15" ht="14.5" x14ac:dyDescent="0.35">
      <c r="A17" s="36">
        <v>11</v>
      </c>
      <c r="B17" s="62">
        <v>12561955</v>
      </c>
      <c r="C17" s="9">
        <v>44075</v>
      </c>
      <c r="D17" s="124" t="s">
        <v>317</v>
      </c>
      <c r="E17" s="124" t="s">
        <v>556</v>
      </c>
      <c r="F17" s="8">
        <f t="shared" ca="1" si="16"/>
        <v>3</v>
      </c>
      <c r="G17" s="9">
        <v>44075</v>
      </c>
      <c r="H17" s="9">
        <f t="shared" ca="1" si="17"/>
        <v>45170</v>
      </c>
      <c r="I17" s="8">
        <f t="shared" ref="I17:I20" ca="1" si="20">DATEDIF(G17,TODAY(),"Y")</f>
        <v>3</v>
      </c>
      <c r="J17" s="8">
        <f t="shared" ca="1" si="18"/>
        <v>45</v>
      </c>
      <c r="K17" s="14" t="str">
        <f t="shared" ca="1" si="19"/>
        <v>VENCIDAS</v>
      </c>
      <c r="L17" s="11"/>
      <c r="M17" s="83" t="e">
        <f>+VLOOKUP(B17,#REF!,12,0)</f>
        <v>#REF!</v>
      </c>
      <c r="N17" s="83" t="e">
        <f>+VLOOKUP(B17,#REF!,13,0)</f>
        <v>#REF!</v>
      </c>
      <c r="O17" s="85"/>
    </row>
    <row r="18" spans="1:15" ht="14.5" x14ac:dyDescent="0.35">
      <c r="A18" s="33">
        <v>12</v>
      </c>
      <c r="B18" s="62">
        <v>85458097</v>
      </c>
      <c r="C18" s="9">
        <v>44075</v>
      </c>
      <c r="D18" s="124" t="s">
        <v>342</v>
      </c>
      <c r="E18" s="124" t="s">
        <v>67</v>
      </c>
      <c r="F18" s="8">
        <f t="shared" ca="1" si="16"/>
        <v>3</v>
      </c>
      <c r="G18" s="9">
        <v>44075</v>
      </c>
      <c r="H18" s="9">
        <f t="shared" ca="1" si="17"/>
        <v>45170</v>
      </c>
      <c r="I18" s="8">
        <f t="shared" ca="1" si="20"/>
        <v>3</v>
      </c>
      <c r="J18" s="8">
        <f t="shared" ca="1" si="18"/>
        <v>45</v>
      </c>
      <c r="K18" s="14" t="str">
        <f t="shared" ca="1" si="19"/>
        <v>VENCIDAS</v>
      </c>
      <c r="L18" s="11"/>
      <c r="M18" s="83" t="e">
        <f>+VLOOKUP(B18,#REF!,12,0)</f>
        <v>#REF!</v>
      </c>
      <c r="N18" s="83" t="e">
        <f>+VLOOKUP(B18,#REF!,13,0)</f>
        <v>#REF!</v>
      </c>
      <c r="O18" s="85"/>
    </row>
    <row r="19" spans="1:15" ht="14.5" x14ac:dyDescent="0.35">
      <c r="A19" s="36">
        <v>13</v>
      </c>
      <c r="B19" s="62">
        <v>1082913031</v>
      </c>
      <c r="C19" s="9">
        <v>44075</v>
      </c>
      <c r="D19" s="124" t="s">
        <v>346</v>
      </c>
      <c r="E19" s="124" t="s">
        <v>43</v>
      </c>
      <c r="F19" s="8">
        <f t="shared" ca="1" si="16"/>
        <v>3</v>
      </c>
      <c r="G19" s="9">
        <v>44075</v>
      </c>
      <c r="H19" s="9">
        <f t="shared" ca="1" si="17"/>
        <v>45170</v>
      </c>
      <c r="I19" s="8">
        <f t="shared" ca="1" si="20"/>
        <v>3</v>
      </c>
      <c r="J19" s="8">
        <f t="shared" ca="1" si="18"/>
        <v>45</v>
      </c>
      <c r="K19" s="14" t="str">
        <f t="shared" ca="1" si="19"/>
        <v>VENCIDAS</v>
      </c>
      <c r="L19" s="11"/>
      <c r="M19" s="83" t="e">
        <f>+VLOOKUP(B19,#REF!,12,0)</f>
        <v>#REF!</v>
      </c>
      <c r="N19" s="83" t="e">
        <f>+VLOOKUP(B19,#REF!,13,0)</f>
        <v>#REF!</v>
      </c>
      <c r="O19" s="85"/>
    </row>
    <row r="20" spans="1:15" ht="14.5" x14ac:dyDescent="0.35">
      <c r="A20" s="33">
        <v>14</v>
      </c>
      <c r="B20" s="62">
        <v>1082933210</v>
      </c>
      <c r="C20" s="9">
        <v>44075</v>
      </c>
      <c r="D20" s="124" t="s">
        <v>352</v>
      </c>
      <c r="E20" s="124" t="s">
        <v>67</v>
      </c>
      <c r="F20" s="8">
        <f t="shared" ca="1" si="16"/>
        <v>3</v>
      </c>
      <c r="G20" s="9">
        <v>44075</v>
      </c>
      <c r="H20" s="9">
        <f t="shared" ca="1" si="17"/>
        <v>45170</v>
      </c>
      <c r="I20" s="8">
        <f t="shared" ca="1" si="20"/>
        <v>3</v>
      </c>
      <c r="J20" s="8">
        <f t="shared" ca="1" si="18"/>
        <v>45</v>
      </c>
      <c r="K20" s="14" t="str">
        <f t="shared" ca="1" si="19"/>
        <v>VENCIDAS</v>
      </c>
      <c r="L20" s="11"/>
      <c r="M20" s="83" t="e">
        <f>+VLOOKUP(B20,#REF!,12,0)</f>
        <v>#REF!</v>
      </c>
      <c r="N20" s="83" t="e">
        <f>+VLOOKUP(B20,#REF!,13,0)</f>
        <v>#REF!</v>
      </c>
      <c r="O20" s="85"/>
    </row>
    <row r="21" spans="1:15" ht="14.5" x14ac:dyDescent="0.35">
      <c r="A21" s="36">
        <v>15</v>
      </c>
      <c r="B21" s="62">
        <v>1049482318</v>
      </c>
      <c r="C21" s="9">
        <v>44075</v>
      </c>
      <c r="D21" s="124" t="s">
        <v>372</v>
      </c>
      <c r="E21" s="124" t="s">
        <v>43</v>
      </c>
      <c r="F21" s="8">
        <f t="shared" ref="F21" ca="1" si="21">DATEDIF(C21,TODAY(),"Y")</f>
        <v>3</v>
      </c>
      <c r="G21" s="9">
        <v>44075</v>
      </c>
      <c r="H21" s="9">
        <f t="shared" ref="H21" ca="1" si="22">DATE(YEAR(G21)+I21,MONTH(G21),DAY(G21))</f>
        <v>45170</v>
      </c>
      <c r="I21" s="8">
        <f t="shared" ref="I21:I22" ca="1" si="23">DATEDIF(G21,TODAY(),"Y")</f>
        <v>3</v>
      </c>
      <c r="J21" s="8">
        <f t="shared" ref="J21" ca="1" si="24">+I21*15</f>
        <v>45</v>
      </c>
      <c r="K21" s="14" t="str">
        <f t="shared" ref="K21" ca="1" si="25">IF(I21&gt;=1,"VENCIDAS","----")</f>
        <v>VENCIDAS</v>
      </c>
      <c r="L21" s="11"/>
      <c r="M21" s="83" t="e">
        <f>+VLOOKUP(B21,#REF!,12,0)</f>
        <v>#REF!</v>
      </c>
      <c r="N21" s="83" t="e">
        <f>+VLOOKUP(B21,#REF!,13,0)</f>
        <v>#REF!</v>
      </c>
      <c r="O21" s="85"/>
    </row>
    <row r="22" spans="1:15" ht="14.5" x14ac:dyDescent="0.35">
      <c r="A22" s="33">
        <v>16</v>
      </c>
      <c r="B22" s="62">
        <v>1129581421</v>
      </c>
      <c r="C22" s="9">
        <v>44075</v>
      </c>
      <c r="D22" s="124" t="s">
        <v>422</v>
      </c>
      <c r="E22" s="124" t="s">
        <v>539</v>
      </c>
      <c r="F22" s="8">
        <f t="shared" ref="F22" ca="1" si="26">DATEDIF(C22,TODAY(),"Y")</f>
        <v>3</v>
      </c>
      <c r="G22" s="9">
        <v>44075</v>
      </c>
      <c r="H22" s="9">
        <f t="shared" ref="H22" ca="1" si="27">DATE(YEAR(G22)+I22,MONTH(G22),DAY(G22))</f>
        <v>45170</v>
      </c>
      <c r="I22" s="8">
        <f t="shared" ca="1" si="23"/>
        <v>3</v>
      </c>
      <c r="J22" s="8">
        <f t="shared" ref="J22" ca="1" si="28">+I22*15</f>
        <v>45</v>
      </c>
      <c r="K22" s="14" t="str">
        <f t="shared" ref="K22" ca="1" si="29">IF(I22&gt;=1,"VENCIDAS","----")</f>
        <v>VENCIDAS</v>
      </c>
      <c r="L22" s="11"/>
      <c r="M22" s="83" t="e">
        <f>+VLOOKUP(B22,#REF!,12,0)</f>
        <v>#REF!</v>
      </c>
      <c r="N22" s="83" t="e">
        <f>+VLOOKUP(B22,#REF!,13,0)</f>
        <v>#REF!</v>
      </c>
      <c r="O22" s="85"/>
    </row>
    <row r="23" spans="1:15" ht="14.5" x14ac:dyDescent="0.35">
      <c r="A23" s="36">
        <v>17</v>
      </c>
      <c r="B23" s="62">
        <v>15249162</v>
      </c>
      <c r="C23" s="9">
        <v>44242</v>
      </c>
      <c r="D23" s="124" t="s">
        <v>483</v>
      </c>
      <c r="E23" s="124" t="s">
        <v>601</v>
      </c>
      <c r="F23" s="8">
        <f t="shared" ref="F23:F24" ca="1" si="30">DATEDIF(C23,TODAY(),"Y")</f>
        <v>3</v>
      </c>
      <c r="G23" s="9">
        <v>44242</v>
      </c>
      <c r="H23" s="9">
        <f t="shared" ref="H23:H24" ca="1" si="31">DATE(YEAR(G23)+I23,MONTH(G23),DAY(G23))</f>
        <v>45337</v>
      </c>
      <c r="I23" s="8">
        <f t="shared" ref="I23" ca="1" si="32">DATEDIF(G23,TODAY(),"Y")</f>
        <v>3</v>
      </c>
      <c r="J23" s="8">
        <f t="shared" ref="J23:J24" ca="1" si="33">+I23*15</f>
        <v>45</v>
      </c>
      <c r="K23" s="14" t="str">
        <f t="shared" ref="K23:K24" ca="1" si="34">IF(I23&gt;=1,"VENCIDAS","----")</f>
        <v>VENCIDAS</v>
      </c>
      <c r="L23" s="11"/>
      <c r="M23" s="83" t="e">
        <f>+VLOOKUP(B23,#REF!,12,0)</f>
        <v>#REF!</v>
      </c>
      <c r="N23" s="83" t="e">
        <f>+VLOOKUP(B23,#REF!,13,0)</f>
        <v>#REF!</v>
      </c>
      <c r="O23" s="85"/>
    </row>
    <row r="24" spans="1:15" ht="14.5" x14ac:dyDescent="0.35">
      <c r="A24" s="33">
        <v>18</v>
      </c>
      <c r="B24" s="62">
        <v>36694499</v>
      </c>
      <c r="C24" s="9">
        <v>44392</v>
      </c>
      <c r="D24" s="124" t="s">
        <v>524</v>
      </c>
      <c r="E24" s="124" t="s">
        <v>535</v>
      </c>
      <c r="F24" s="8">
        <f t="shared" ca="1" si="30"/>
        <v>2</v>
      </c>
      <c r="G24" s="9">
        <v>44392</v>
      </c>
      <c r="H24" s="9">
        <f t="shared" ca="1" si="31"/>
        <v>45122</v>
      </c>
      <c r="I24" s="8">
        <f t="shared" ref="I24" ca="1" si="35">DATEDIF(G24,TODAY(),"Y")</f>
        <v>2</v>
      </c>
      <c r="J24" s="8">
        <f t="shared" ca="1" si="33"/>
        <v>30</v>
      </c>
      <c r="K24" s="14" t="str">
        <f t="shared" ca="1" si="34"/>
        <v>VENCIDAS</v>
      </c>
      <c r="L24" s="11"/>
      <c r="M24" s="83" t="e">
        <f>+VLOOKUP(B24,#REF!,12,0)</f>
        <v>#REF!</v>
      </c>
      <c r="N24" s="83" t="e">
        <f>+VLOOKUP(B24,#REF!,13,0)</f>
        <v>#REF!</v>
      </c>
      <c r="O24" s="85"/>
    </row>
    <row r="25" spans="1:15" x14ac:dyDescent="0.25">
      <c r="A25" s="50"/>
    </row>
    <row r="26" spans="1:15" ht="13" thickBot="1" x14ac:dyDescent="0.3">
      <c r="A26" s="50"/>
    </row>
    <row r="27" spans="1:15" ht="13.5" thickBot="1" x14ac:dyDescent="0.35">
      <c r="B27" s="31"/>
      <c r="C27" s="42"/>
      <c r="D27" s="32" t="s">
        <v>101</v>
      </c>
      <c r="E27" s="32" t="s">
        <v>5</v>
      </c>
      <c r="F27" s="47"/>
      <c r="G27" s="59"/>
      <c r="H27" s="59"/>
      <c r="I27" s="47"/>
      <c r="J27" s="47"/>
    </row>
    <row r="28" spans="1:15" ht="13" thickBot="1" x14ac:dyDescent="0.3">
      <c r="B28" s="30"/>
      <c r="C28" s="43" t="s">
        <v>604</v>
      </c>
      <c r="D28" s="29" t="s">
        <v>607</v>
      </c>
      <c r="E28" s="30" t="s">
        <v>539</v>
      </c>
      <c r="F28" s="48"/>
      <c r="G28" s="60"/>
      <c r="H28" s="60"/>
      <c r="I28" s="48"/>
      <c r="J28" s="48"/>
    </row>
  </sheetData>
  <protectedRanges>
    <protectedRange algorithmName="SHA-512" hashValue="MFY2hXQb2AJeYDTxtkRqXxNahVaSiVOcnYkQ04NF+HiqedG529wAPPsjvkRLd0xbU2/3QO+sUEsilLD17aQeYQ==" saltValue="ZmfalpGPFFjs65YAgnizhw==" spinCount="100000" sqref="A1:N6 A7:L24" name="Rango1"/>
    <protectedRange algorithmName="SHA-512" hashValue="MFY2hXQb2AJeYDTxtkRqXxNahVaSiVOcnYkQ04NF+HiqedG529wAPPsjvkRLd0xbU2/3QO+sUEsilLD17aQeYQ==" saltValue="ZmfalpGPFFjs65YAgnizhw==" spinCount="100000" sqref="M7:N24" name="Rango1_2"/>
  </protectedRanges>
  <autoFilter ref="A6:AX24" xr:uid="{BACA5FBA-0303-4EC5-9E25-2695F64AF018}">
    <filterColumn colId="6" showButton="0"/>
  </autoFilter>
  <mergeCells count="4">
    <mergeCell ref="A1:K1"/>
    <mergeCell ref="A2:K2"/>
    <mergeCell ref="A3:K3"/>
    <mergeCell ref="G6:H6"/>
  </mergeCells>
  <conditionalFormatting sqref="B1:B1048576">
    <cfRule type="duplicateValues" dxfId="64" priority="4"/>
    <cfRule type="duplicateValues" dxfId="63" priority="5"/>
  </conditionalFormatting>
  <conditionalFormatting sqref="D1:D1048576">
    <cfRule type="duplicateValues" dxfId="62" priority="1"/>
    <cfRule type="duplicateValues" dxfId="61" priority="3"/>
  </conditionalFormatting>
  <conditionalFormatting sqref="K1:K1048576">
    <cfRule type="containsText" dxfId="60" priority="2" operator="containsText" text="VENCIDAS">
      <formula>NOT(ISERROR(SEARCH("VENCIDAS",K1)))</formula>
    </cfRule>
  </conditionalFormatting>
  <pageMargins left="0.70866141732283472" right="0.70866141732283472" top="0.74803149606299213" bottom="0.74803149606299213" header="0.31496062992125984" footer="0.31496062992125984"/>
  <pageSetup paperSize="14" scale="5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6EBF3-B3AC-4B8E-BB4E-582874982810}">
  <sheetPr>
    <pageSetUpPr fitToPage="1"/>
  </sheetPr>
  <dimension ref="A1:AX25"/>
  <sheetViews>
    <sheetView workbookViewId="0">
      <pane ySplit="6" topLeftCell="A7" activePane="bottomLeft" state="frozen"/>
      <selection pane="bottomLeft" activeCell="M7" sqref="M7:N7"/>
    </sheetView>
  </sheetViews>
  <sheetFormatPr baseColWidth="10" defaultColWidth="11.453125" defaultRowHeight="12.5" x14ac:dyDescent="0.25"/>
  <cols>
    <col min="1" max="1" width="7.81640625" style="3" customWidth="1"/>
    <col min="2" max="2" width="13.54296875" style="3" customWidth="1"/>
    <col min="3" max="3" width="10.81640625" style="3" customWidth="1"/>
    <col min="4" max="4" width="33.54296875" style="3" customWidth="1"/>
    <col min="5" max="5" width="23.54296875" style="3" customWidth="1"/>
    <col min="6" max="6" width="11.26953125" style="5" customWidth="1"/>
    <col min="7" max="7" width="12.1796875" style="58" customWidth="1"/>
    <col min="8" max="8" width="11.54296875" style="58" customWidth="1"/>
    <col min="9" max="10" width="17" style="5" customWidth="1"/>
    <col min="11" max="11" width="16.7265625" style="3" customWidth="1"/>
    <col min="12" max="12" width="23.26953125" style="3" hidden="1" customWidth="1"/>
    <col min="13" max="13" width="19.1796875" style="93" customWidth="1"/>
    <col min="14" max="14" width="20.453125" style="41" customWidth="1"/>
    <col min="15" max="15" width="23" style="3" customWidth="1"/>
    <col min="16" max="16384" width="11.453125" style="3"/>
  </cols>
  <sheetData>
    <row r="1" spans="1:50" s="1" customFormat="1" ht="15.5" x14ac:dyDescent="0.35">
      <c r="A1" s="210" t="s">
        <v>612</v>
      </c>
      <c r="B1" s="210"/>
      <c r="C1" s="210"/>
      <c r="D1" s="210"/>
      <c r="E1" s="210"/>
      <c r="F1" s="210"/>
      <c r="G1" s="225"/>
      <c r="H1" s="225"/>
      <c r="I1" s="210"/>
      <c r="J1" s="210"/>
      <c r="K1" s="210"/>
      <c r="M1" s="92"/>
      <c r="N1" s="80"/>
    </row>
    <row r="2" spans="1:50" s="1" customFormat="1" ht="13" x14ac:dyDescent="0.3">
      <c r="A2" s="211" t="s">
        <v>99</v>
      </c>
      <c r="B2" s="211"/>
      <c r="C2" s="211"/>
      <c r="D2" s="211"/>
      <c r="E2" s="211"/>
      <c r="F2" s="211"/>
      <c r="G2" s="226"/>
      <c r="H2" s="226"/>
      <c r="I2" s="211"/>
      <c r="J2" s="211"/>
      <c r="K2" s="211"/>
      <c r="M2" s="92"/>
      <c r="N2" s="80"/>
    </row>
    <row r="3" spans="1:50" s="1" customFormat="1" ht="13" x14ac:dyDescent="0.3">
      <c r="A3" s="211"/>
      <c r="B3" s="211"/>
      <c r="C3" s="211"/>
      <c r="D3" s="211"/>
      <c r="E3" s="211"/>
      <c r="F3" s="211"/>
      <c r="G3" s="226"/>
      <c r="H3" s="226"/>
      <c r="I3" s="211"/>
      <c r="J3" s="211"/>
      <c r="K3" s="211"/>
      <c r="M3" s="92"/>
      <c r="N3" s="80"/>
    </row>
    <row r="4" spans="1:50" ht="13" x14ac:dyDescent="0.3">
      <c r="C4" s="2"/>
      <c r="E4" s="2"/>
      <c r="F4" s="44"/>
      <c r="G4" s="56"/>
      <c r="H4" s="56"/>
      <c r="I4" s="44"/>
      <c r="J4" s="44"/>
    </row>
    <row r="5" spans="1:50" ht="13.5" thickBot="1" x14ac:dyDescent="0.35">
      <c r="A5" s="4"/>
      <c r="B5" s="4"/>
      <c r="C5" s="4"/>
      <c r="D5" s="4"/>
      <c r="E5" s="4"/>
      <c r="F5" s="4"/>
      <c r="G5" s="57"/>
      <c r="H5" s="57"/>
      <c r="I5" s="4"/>
      <c r="J5" s="4"/>
      <c r="K5" s="5"/>
    </row>
    <row r="6" spans="1:50" s="123" customFormat="1" ht="35" thickBot="1" x14ac:dyDescent="0.3">
      <c r="A6" s="117" t="s">
        <v>100</v>
      </c>
      <c r="B6" s="118" t="s">
        <v>105</v>
      </c>
      <c r="C6" s="118" t="s">
        <v>106</v>
      </c>
      <c r="D6" s="119" t="s">
        <v>4</v>
      </c>
      <c r="E6" s="119" t="s">
        <v>5</v>
      </c>
      <c r="F6" s="118" t="s">
        <v>109</v>
      </c>
      <c r="G6" s="227" t="s">
        <v>107</v>
      </c>
      <c r="H6" s="228"/>
      <c r="I6" s="120" t="s">
        <v>110</v>
      </c>
      <c r="J6" s="120" t="s">
        <v>108</v>
      </c>
      <c r="K6" s="118" t="s">
        <v>8</v>
      </c>
      <c r="L6" s="91" t="s">
        <v>104</v>
      </c>
      <c r="M6" s="121" t="s">
        <v>608</v>
      </c>
      <c r="N6" s="119" t="s">
        <v>609</v>
      </c>
      <c r="O6" s="122" t="s">
        <v>611</v>
      </c>
    </row>
    <row r="7" spans="1:50" s="23" customFormat="1" ht="25.5" x14ac:dyDescent="0.3">
      <c r="A7" s="33">
        <v>1</v>
      </c>
      <c r="B7" s="62">
        <v>85152803</v>
      </c>
      <c r="C7" s="9">
        <v>42156</v>
      </c>
      <c r="D7" s="15" t="s">
        <v>34</v>
      </c>
      <c r="E7" s="22" t="s">
        <v>35</v>
      </c>
      <c r="F7" s="8">
        <f t="shared" ref="F7:F13" ca="1" si="0">DATEDIF(C7,TODAY(),"Y")</f>
        <v>8</v>
      </c>
      <c r="G7" s="9">
        <v>43617</v>
      </c>
      <c r="H7" s="9">
        <f t="shared" ref="H7:H13" ca="1" si="1">DATE(YEAR(G7)+I7,MONTH(G7),DAY(G7))</f>
        <v>45078</v>
      </c>
      <c r="I7" s="8">
        <f t="shared" ref="I7:I9" ca="1" si="2">DATEDIF(G7,TODAY(),"Y")</f>
        <v>4</v>
      </c>
      <c r="J7" s="8">
        <f t="shared" ref="J7:J13" ca="1" si="3">+I7*15</f>
        <v>60</v>
      </c>
      <c r="K7" s="14" t="str">
        <f t="shared" ref="K7:K13" ca="1" si="4">IF(I7&gt;=1,"VENCIDAS","----")</f>
        <v>VENCIDAS</v>
      </c>
      <c r="L7" s="11"/>
      <c r="M7" s="83" t="e">
        <f>+VLOOKUP(B7,#REF!,12,0)</f>
        <v>#REF!</v>
      </c>
      <c r="N7" s="83" t="e">
        <f>+VLOOKUP(B7,#REF!,13,0)</f>
        <v>#REF!</v>
      </c>
      <c r="O7" s="85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</row>
    <row r="8" spans="1:50" s="23" customFormat="1" ht="13" x14ac:dyDescent="0.3">
      <c r="A8" s="33">
        <v>2</v>
      </c>
      <c r="B8" s="62">
        <v>36539977</v>
      </c>
      <c r="C8" s="9">
        <v>34578</v>
      </c>
      <c r="D8" s="15" t="s">
        <v>42</v>
      </c>
      <c r="E8" s="15" t="s">
        <v>43</v>
      </c>
      <c r="F8" s="8">
        <f t="shared" ca="1" si="0"/>
        <v>29</v>
      </c>
      <c r="G8" s="9">
        <v>43344</v>
      </c>
      <c r="H8" s="9">
        <f t="shared" ca="1" si="1"/>
        <v>45170</v>
      </c>
      <c r="I8" s="8">
        <f t="shared" ca="1" si="2"/>
        <v>5</v>
      </c>
      <c r="J8" s="8">
        <f t="shared" ca="1" si="3"/>
        <v>75</v>
      </c>
      <c r="K8" s="14" t="str">
        <f t="shared" ca="1" si="4"/>
        <v>VENCIDAS</v>
      </c>
      <c r="L8" s="11"/>
      <c r="M8" s="83" t="e">
        <f>+VLOOKUP(B8,#REF!,12,0)</f>
        <v>#REF!</v>
      </c>
      <c r="N8" s="83" t="e">
        <f>+VLOOKUP(B8,#REF!,13,0)</f>
        <v>#REF!</v>
      </c>
      <c r="O8" s="85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</row>
    <row r="9" spans="1:50" s="23" customFormat="1" ht="13" x14ac:dyDescent="0.3">
      <c r="A9" s="33">
        <v>3</v>
      </c>
      <c r="B9" s="62">
        <v>40394636</v>
      </c>
      <c r="C9" s="9">
        <v>42394</v>
      </c>
      <c r="D9" s="15" t="s">
        <v>52</v>
      </c>
      <c r="E9" s="15" t="s">
        <v>53</v>
      </c>
      <c r="F9" s="8">
        <f t="shared" ca="1" si="0"/>
        <v>8</v>
      </c>
      <c r="G9" s="9">
        <v>43855</v>
      </c>
      <c r="H9" s="9">
        <f t="shared" ca="1" si="1"/>
        <v>45316</v>
      </c>
      <c r="I9" s="8">
        <f t="shared" ca="1" si="2"/>
        <v>4</v>
      </c>
      <c r="J9" s="8">
        <f t="shared" ca="1" si="3"/>
        <v>60</v>
      </c>
      <c r="K9" s="14" t="str">
        <f ca="1">IF(I9&gt;=1,"VENCIDAS","----")</f>
        <v>VENCIDAS</v>
      </c>
      <c r="L9" s="11"/>
      <c r="M9" s="83" t="e">
        <f>+VLOOKUP(B9,#REF!,12,0)</f>
        <v>#REF!</v>
      </c>
      <c r="N9" s="83" t="e">
        <f>+VLOOKUP(B9,#REF!,13,0)</f>
        <v>#REF!</v>
      </c>
      <c r="O9" s="85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</row>
    <row r="10" spans="1:50" ht="14.5" x14ac:dyDescent="0.35">
      <c r="A10" s="33">
        <v>4</v>
      </c>
      <c r="B10" s="62">
        <v>12633335</v>
      </c>
      <c r="C10" s="9">
        <v>43794</v>
      </c>
      <c r="D10" s="124" t="s">
        <v>113</v>
      </c>
      <c r="E10" s="124" t="s">
        <v>538</v>
      </c>
      <c r="F10" s="8">
        <f t="shared" ca="1" si="0"/>
        <v>4</v>
      </c>
      <c r="G10" s="125">
        <v>44160</v>
      </c>
      <c r="H10" s="9">
        <f t="shared" ca="1" si="1"/>
        <v>45255</v>
      </c>
      <c r="I10" s="8">
        <f t="shared" ref="I10:I13" ca="1" si="5">DATEDIF(G10,TODAY(),"Y")</f>
        <v>3</v>
      </c>
      <c r="J10" s="8">
        <f t="shared" ca="1" si="3"/>
        <v>45</v>
      </c>
      <c r="K10" s="14" t="str">
        <f t="shared" ca="1" si="4"/>
        <v>VENCIDAS</v>
      </c>
      <c r="L10" s="11"/>
      <c r="M10" s="83" t="e">
        <f>+VLOOKUP(B10,#REF!,12,0)</f>
        <v>#REF!</v>
      </c>
      <c r="N10" s="83" t="e">
        <f>+VLOOKUP(B10,#REF!,13,0)</f>
        <v>#REF!</v>
      </c>
      <c r="O10" s="85"/>
    </row>
    <row r="11" spans="1:50" ht="14.5" x14ac:dyDescent="0.35">
      <c r="A11" s="33">
        <v>5</v>
      </c>
      <c r="B11" s="62">
        <v>1082906454</v>
      </c>
      <c r="C11" s="9">
        <v>43801</v>
      </c>
      <c r="D11" s="124" t="s">
        <v>114</v>
      </c>
      <c r="E11" s="124" t="s">
        <v>538</v>
      </c>
      <c r="F11" s="8">
        <f t="shared" ca="1" si="0"/>
        <v>4</v>
      </c>
      <c r="G11" s="125">
        <v>44167</v>
      </c>
      <c r="H11" s="9">
        <f t="shared" ca="1" si="1"/>
        <v>45262</v>
      </c>
      <c r="I11" s="8">
        <f t="shared" ca="1" si="5"/>
        <v>3</v>
      </c>
      <c r="J11" s="8">
        <f t="shared" ca="1" si="3"/>
        <v>45</v>
      </c>
      <c r="K11" s="14" t="str">
        <f t="shared" ca="1" si="4"/>
        <v>VENCIDAS</v>
      </c>
      <c r="L11" s="11"/>
      <c r="M11" s="83" t="e">
        <f>+VLOOKUP(B11,#REF!,12,0)</f>
        <v>#REF!</v>
      </c>
      <c r="N11" s="83" t="e">
        <f>+VLOOKUP(B11,#REF!,13,0)</f>
        <v>#REF!</v>
      </c>
      <c r="O11" s="85"/>
    </row>
    <row r="12" spans="1:50" ht="14.5" x14ac:dyDescent="0.35">
      <c r="A12" s="33">
        <v>6</v>
      </c>
      <c r="B12" s="62">
        <v>1083456452</v>
      </c>
      <c r="C12" s="9">
        <v>44075</v>
      </c>
      <c r="D12" s="124" t="s">
        <v>131</v>
      </c>
      <c r="E12" s="124" t="s">
        <v>43</v>
      </c>
      <c r="F12" s="8">
        <f t="shared" ca="1" si="0"/>
        <v>3</v>
      </c>
      <c r="G12" s="9">
        <v>44075</v>
      </c>
      <c r="H12" s="9">
        <f t="shared" ca="1" si="1"/>
        <v>45170</v>
      </c>
      <c r="I12" s="8">
        <f t="shared" ca="1" si="5"/>
        <v>3</v>
      </c>
      <c r="J12" s="8">
        <f t="shared" ca="1" si="3"/>
        <v>45</v>
      </c>
      <c r="K12" s="14" t="str">
        <f t="shared" ca="1" si="4"/>
        <v>VENCIDAS</v>
      </c>
      <c r="L12" s="11"/>
      <c r="M12" s="83" t="e">
        <f>+VLOOKUP(B12,#REF!,12,0)</f>
        <v>#REF!</v>
      </c>
      <c r="N12" s="83" t="e">
        <f>+VLOOKUP(B12,#REF!,13,0)</f>
        <v>#REF!</v>
      </c>
      <c r="O12" s="85"/>
    </row>
    <row r="13" spans="1:50" ht="14.5" x14ac:dyDescent="0.35">
      <c r="A13" s="33">
        <v>7</v>
      </c>
      <c r="B13" s="62">
        <v>1082927817</v>
      </c>
      <c r="C13" s="9">
        <v>44075</v>
      </c>
      <c r="D13" s="124" t="s">
        <v>142</v>
      </c>
      <c r="E13" s="124" t="s">
        <v>43</v>
      </c>
      <c r="F13" s="8">
        <f t="shared" ca="1" si="0"/>
        <v>3</v>
      </c>
      <c r="G13" s="9">
        <v>44075</v>
      </c>
      <c r="H13" s="9">
        <f t="shared" ca="1" si="1"/>
        <v>45170</v>
      </c>
      <c r="I13" s="8">
        <f t="shared" ca="1" si="5"/>
        <v>3</v>
      </c>
      <c r="J13" s="8">
        <f t="shared" ca="1" si="3"/>
        <v>45</v>
      </c>
      <c r="K13" s="14" t="str">
        <f t="shared" ca="1" si="4"/>
        <v>VENCIDAS</v>
      </c>
      <c r="L13" s="11"/>
      <c r="M13" s="83" t="e">
        <f>+VLOOKUP(B13,#REF!,12,0)</f>
        <v>#REF!</v>
      </c>
      <c r="N13" s="83" t="e">
        <f>+VLOOKUP(B13,#REF!,13,0)</f>
        <v>#REF!</v>
      </c>
      <c r="O13" s="85"/>
    </row>
    <row r="14" spans="1:50" ht="14.5" x14ac:dyDescent="0.35">
      <c r="A14" s="33">
        <v>8</v>
      </c>
      <c r="B14" s="62">
        <v>1082844925</v>
      </c>
      <c r="C14" s="9">
        <v>44075</v>
      </c>
      <c r="D14" s="124" t="s">
        <v>206</v>
      </c>
      <c r="E14" s="124" t="s">
        <v>538</v>
      </c>
      <c r="F14" s="8">
        <f t="shared" ref="F14" ca="1" si="6">DATEDIF(C14,TODAY(),"Y")</f>
        <v>3</v>
      </c>
      <c r="G14" s="9">
        <v>44075</v>
      </c>
      <c r="H14" s="9">
        <f t="shared" ref="H14" ca="1" si="7">DATE(YEAR(G14)+I14,MONTH(G14),DAY(G14))</f>
        <v>45170</v>
      </c>
      <c r="I14" s="8">
        <f t="shared" ref="I14" ca="1" si="8">DATEDIF(G14,TODAY(),"Y")</f>
        <v>3</v>
      </c>
      <c r="J14" s="8">
        <f t="shared" ref="J14" ca="1" si="9">+I14*15</f>
        <v>45</v>
      </c>
      <c r="K14" s="14" t="str">
        <f t="shared" ref="K14" ca="1" si="10">IF(I14&gt;=1,"VENCIDAS","----")</f>
        <v>VENCIDAS</v>
      </c>
      <c r="L14" s="11"/>
      <c r="M14" s="83" t="e">
        <f>+VLOOKUP(B14,#REF!,12,0)</f>
        <v>#REF!</v>
      </c>
      <c r="N14" s="83" t="e">
        <f>+VLOOKUP(B14,#REF!,13,0)</f>
        <v>#REF!</v>
      </c>
      <c r="O14" s="85"/>
    </row>
    <row r="15" spans="1:50" ht="14.5" x14ac:dyDescent="0.35">
      <c r="A15" s="33">
        <v>9</v>
      </c>
      <c r="B15" s="62">
        <v>1083019773</v>
      </c>
      <c r="C15" s="9">
        <v>44075</v>
      </c>
      <c r="D15" s="124" t="s">
        <v>300</v>
      </c>
      <c r="E15" s="124" t="s">
        <v>43</v>
      </c>
      <c r="F15" s="8">
        <f t="shared" ref="F15" ca="1" si="11">DATEDIF(C15,TODAY(),"Y")</f>
        <v>3</v>
      </c>
      <c r="G15" s="9">
        <v>44075</v>
      </c>
      <c r="H15" s="9">
        <f t="shared" ref="H15" ca="1" si="12">DATE(YEAR(G15)+I15,MONTH(G15),DAY(G15))</f>
        <v>45170</v>
      </c>
      <c r="I15" s="8">
        <f t="shared" ref="I15" ca="1" si="13">DATEDIF(G15,TODAY(),"Y")</f>
        <v>3</v>
      </c>
      <c r="J15" s="8">
        <f t="shared" ref="J15" ca="1" si="14">+I15*15</f>
        <v>45</v>
      </c>
      <c r="K15" s="14" t="str">
        <f t="shared" ref="K15" ca="1" si="15">IF(I15&gt;=1,"VENCIDAS","----")</f>
        <v>VENCIDAS</v>
      </c>
      <c r="L15" s="11"/>
      <c r="M15" s="83" t="e">
        <f>+VLOOKUP(B15,#REF!,12,0)</f>
        <v>#REF!</v>
      </c>
      <c r="N15" s="83" t="e">
        <f>+VLOOKUP(B15,#REF!,13,0)</f>
        <v>#REF!</v>
      </c>
      <c r="O15" s="85"/>
    </row>
    <row r="16" spans="1:50" ht="14.5" x14ac:dyDescent="0.35">
      <c r="A16" s="33">
        <v>10</v>
      </c>
      <c r="B16" s="62">
        <v>1083043186</v>
      </c>
      <c r="C16" s="9">
        <v>44138</v>
      </c>
      <c r="D16" s="124" t="s">
        <v>458</v>
      </c>
      <c r="E16" s="124" t="s">
        <v>43</v>
      </c>
      <c r="F16" s="8">
        <f t="shared" ref="F16" ca="1" si="16">DATEDIF(C16,TODAY(),"Y")</f>
        <v>3</v>
      </c>
      <c r="G16" s="9">
        <v>44138</v>
      </c>
      <c r="H16" s="9">
        <f t="shared" ref="H16" ca="1" si="17">DATE(YEAR(G16)+I16,MONTH(G16),DAY(G16))</f>
        <v>45233</v>
      </c>
      <c r="I16" s="8">
        <f t="shared" ref="I16:I18" ca="1" si="18">DATEDIF(G16,TODAY(),"Y")</f>
        <v>3</v>
      </c>
      <c r="J16" s="8">
        <f t="shared" ref="J16" ca="1" si="19">+I16*15</f>
        <v>45</v>
      </c>
      <c r="K16" s="14" t="str">
        <f t="shared" ref="K16" ca="1" si="20">IF(I16&gt;=1,"VENCIDAS","----")</f>
        <v>VENCIDAS</v>
      </c>
      <c r="L16" s="11"/>
      <c r="M16" s="83" t="e">
        <f>+VLOOKUP(B16,#REF!,12,0)</f>
        <v>#REF!</v>
      </c>
      <c r="N16" s="83" t="e">
        <f>+VLOOKUP(B16,#REF!,13,0)</f>
        <v>#REF!</v>
      </c>
      <c r="O16" s="85"/>
    </row>
    <row r="17" spans="1:15" ht="14.5" x14ac:dyDescent="0.35">
      <c r="A17" s="33">
        <v>11</v>
      </c>
      <c r="B17" s="62">
        <v>1082932529</v>
      </c>
      <c r="C17" s="9">
        <v>44256</v>
      </c>
      <c r="D17" s="124" t="s">
        <v>488</v>
      </c>
      <c r="E17" s="124" t="s">
        <v>535</v>
      </c>
      <c r="F17" s="8">
        <f t="shared" ref="F17:F21" ca="1" si="21">DATEDIF(C17,TODAY(),"Y")</f>
        <v>3</v>
      </c>
      <c r="G17" s="9">
        <v>44256</v>
      </c>
      <c r="H17" s="9">
        <f t="shared" ref="H17:H21" ca="1" si="22">DATE(YEAR(G17)+I17,MONTH(G17),DAY(G17))</f>
        <v>45352</v>
      </c>
      <c r="I17" s="8">
        <f t="shared" ca="1" si="18"/>
        <v>3</v>
      </c>
      <c r="J17" s="8">
        <f t="shared" ref="J17:J21" ca="1" si="23">+I17*15</f>
        <v>45</v>
      </c>
      <c r="K17" s="14" t="str">
        <f t="shared" ref="K17:K21" ca="1" si="24">IF(I17&gt;=1,"VENCIDAS","----")</f>
        <v>VENCIDAS</v>
      </c>
      <c r="L17" s="11"/>
      <c r="M17" s="83" t="e">
        <f>+VLOOKUP(B17,#REF!,12,0)</f>
        <v>#REF!</v>
      </c>
      <c r="N17" s="83" t="e">
        <f>+VLOOKUP(B17,#REF!,13,0)</f>
        <v>#REF!</v>
      </c>
      <c r="O17" s="85"/>
    </row>
    <row r="18" spans="1:15" ht="14.5" x14ac:dyDescent="0.35">
      <c r="A18" s="33">
        <v>12</v>
      </c>
      <c r="B18" s="62">
        <v>1010030167</v>
      </c>
      <c r="C18" s="9">
        <v>44256</v>
      </c>
      <c r="D18" s="124" t="s">
        <v>490</v>
      </c>
      <c r="E18" s="124" t="s">
        <v>535</v>
      </c>
      <c r="F18" s="8">
        <f t="shared" ca="1" si="21"/>
        <v>3</v>
      </c>
      <c r="G18" s="9">
        <v>44256</v>
      </c>
      <c r="H18" s="9">
        <f t="shared" ca="1" si="22"/>
        <v>45352</v>
      </c>
      <c r="I18" s="8">
        <f t="shared" ca="1" si="18"/>
        <v>3</v>
      </c>
      <c r="J18" s="8">
        <f t="shared" ca="1" si="23"/>
        <v>45</v>
      </c>
      <c r="K18" s="14" t="str">
        <f t="shared" ca="1" si="24"/>
        <v>VENCIDAS</v>
      </c>
      <c r="L18" s="11"/>
      <c r="M18" s="83" t="e">
        <f>+VLOOKUP(B18,#REF!,12,0)</f>
        <v>#REF!</v>
      </c>
      <c r="N18" s="83" t="e">
        <f>+VLOOKUP(B18,#REF!,13,0)</f>
        <v>#REF!</v>
      </c>
      <c r="O18" s="85"/>
    </row>
    <row r="19" spans="1:15" ht="14.5" x14ac:dyDescent="0.35">
      <c r="A19" s="33">
        <v>13</v>
      </c>
      <c r="B19" s="62">
        <v>1083569482</v>
      </c>
      <c r="C19" s="9">
        <v>44385</v>
      </c>
      <c r="D19" s="124" t="s">
        <v>520</v>
      </c>
      <c r="E19" s="124" t="s">
        <v>43</v>
      </c>
      <c r="F19" s="8">
        <f t="shared" ca="1" si="21"/>
        <v>2</v>
      </c>
      <c r="G19" s="9">
        <v>44385</v>
      </c>
      <c r="H19" s="9">
        <f t="shared" ca="1" si="22"/>
        <v>45115</v>
      </c>
      <c r="I19" s="8">
        <f t="shared" ref="I19:I21" ca="1" si="25">DATEDIF(G19,TODAY(),"Y")</f>
        <v>2</v>
      </c>
      <c r="J19" s="8">
        <f t="shared" ca="1" si="23"/>
        <v>30</v>
      </c>
      <c r="K19" s="14" t="str">
        <f t="shared" ca="1" si="24"/>
        <v>VENCIDAS</v>
      </c>
      <c r="L19" s="11"/>
      <c r="M19" s="83" t="e">
        <f>+VLOOKUP(B19,#REF!,12,0)</f>
        <v>#REF!</v>
      </c>
      <c r="N19" s="83" t="e">
        <f>+VLOOKUP(B19,#REF!,13,0)</f>
        <v>#REF!</v>
      </c>
      <c r="O19" s="85"/>
    </row>
    <row r="20" spans="1:15" ht="14.5" x14ac:dyDescent="0.35">
      <c r="A20" s="33">
        <v>14</v>
      </c>
      <c r="B20" s="62">
        <v>7629464</v>
      </c>
      <c r="C20" s="9">
        <v>44392</v>
      </c>
      <c r="D20" s="124" t="s">
        <v>526</v>
      </c>
      <c r="E20" s="124" t="s">
        <v>539</v>
      </c>
      <c r="F20" s="8">
        <f t="shared" ca="1" si="21"/>
        <v>2</v>
      </c>
      <c r="G20" s="9">
        <v>44392</v>
      </c>
      <c r="H20" s="9">
        <f t="shared" ca="1" si="22"/>
        <v>45122</v>
      </c>
      <c r="I20" s="8">
        <f t="shared" ca="1" si="25"/>
        <v>2</v>
      </c>
      <c r="J20" s="8">
        <f t="shared" ca="1" si="23"/>
        <v>30</v>
      </c>
      <c r="K20" s="14" t="str">
        <f t="shared" ca="1" si="24"/>
        <v>VENCIDAS</v>
      </c>
      <c r="L20" s="11"/>
      <c r="M20" s="83" t="e">
        <f>+VLOOKUP(B20,#REF!,12,0)</f>
        <v>#REF!</v>
      </c>
      <c r="N20" s="83" t="e">
        <f>+VLOOKUP(B20,#REF!,13,0)</f>
        <v>#REF!</v>
      </c>
      <c r="O20" s="85"/>
    </row>
    <row r="21" spans="1:15" ht="14.5" x14ac:dyDescent="0.35">
      <c r="A21" s="33">
        <v>15</v>
      </c>
      <c r="B21" s="62">
        <v>1083036232</v>
      </c>
      <c r="C21" s="9">
        <v>44410</v>
      </c>
      <c r="D21" s="124" t="s">
        <v>532</v>
      </c>
      <c r="E21" s="124" t="s">
        <v>43</v>
      </c>
      <c r="F21" s="8">
        <f t="shared" ca="1" si="21"/>
        <v>2</v>
      </c>
      <c r="G21" s="9">
        <v>44410</v>
      </c>
      <c r="H21" s="9">
        <f t="shared" ca="1" si="22"/>
        <v>45140</v>
      </c>
      <c r="I21" s="8">
        <f t="shared" ca="1" si="25"/>
        <v>2</v>
      </c>
      <c r="J21" s="8">
        <f t="shared" ca="1" si="23"/>
        <v>30</v>
      </c>
      <c r="K21" s="14" t="str">
        <f t="shared" ca="1" si="24"/>
        <v>VENCIDAS</v>
      </c>
      <c r="L21" s="11"/>
      <c r="M21" s="83" t="e">
        <f>+VLOOKUP(B21,#REF!,12,0)</f>
        <v>#REF!</v>
      </c>
      <c r="N21" s="83" t="e">
        <f>+VLOOKUP(B21,#REF!,13,0)</f>
        <v>#REF!</v>
      </c>
      <c r="O21" s="85"/>
    </row>
    <row r="22" spans="1:15" x14ac:dyDescent="0.25">
      <c r="A22" s="50"/>
    </row>
    <row r="23" spans="1:15" ht="13" thickBot="1" x14ac:dyDescent="0.3">
      <c r="A23" s="50"/>
    </row>
    <row r="24" spans="1:15" ht="13.5" thickBot="1" x14ac:dyDescent="0.35">
      <c r="B24" s="31"/>
      <c r="C24" s="42"/>
      <c r="D24" s="32" t="s">
        <v>101</v>
      </c>
      <c r="E24" s="32" t="s">
        <v>5</v>
      </c>
      <c r="F24" s="47"/>
      <c r="G24" s="59"/>
      <c r="H24" s="59"/>
      <c r="I24" s="47"/>
      <c r="J24" s="47"/>
    </row>
    <row r="25" spans="1:15" ht="13" thickBot="1" x14ac:dyDescent="0.3">
      <c r="B25" s="30"/>
      <c r="C25" s="43" t="s">
        <v>604</v>
      </c>
      <c r="D25" s="29" t="s">
        <v>607</v>
      </c>
      <c r="E25" s="30" t="s">
        <v>539</v>
      </c>
      <c r="F25" s="48"/>
      <c r="G25" s="60"/>
      <c r="H25" s="60"/>
      <c r="I25" s="48"/>
      <c r="J25" s="48"/>
    </row>
  </sheetData>
  <protectedRanges>
    <protectedRange algorithmName="SHA-512" hashValue="MFY2hXQb2AJeYDTxtkRqXxNahVaSiVOcnYkQ04NF+HiqedG529wAPPsjvkRLd0xbU2/3QO+sUEsilLD17aQeYQ==" saltValue="ZmfalpGPFFjs65YAgnizhw==" spinCount="100000" sqref="A1:N6 A7:L21" name="Rango1"/>
    <protectedRange algorithmName="SHA-512" hashValue="MFY2hXQb2AJeYDTxtkRqXxNahVaSiVOcnYkQ04NF+HiqedG529wAPPsjvkRLd0xbU2/3QO+sUEsilLD17aQeYQ==" saltValue="ZmfalpGPFFjs65YAgnizhw==" spinCount="100000" sqref="M7:N21" name="Rango1_2_1"/>
  </protectedRanges>
  <autoFilter ref="A6:AX21" xr:uid="{BACA5FBA-0303-4EC5-9E25-2695F64AF018}">
    <filterColumn colId="6" showButton="0"/>
  </autoFilter>
  <mergeCells count="4">
    <mergeCell ref="A1:K1"/>
    <mergeCell ref="A2:K2"/>
    <mergeCell ref="A3:K3"/>
    <mergeCell ref="G6:H6"/>
  </mergeCells>
  <conditionalFormatting sqref="B1:B1048576">
    <cfRule type="duplicateValues" dxfId="59" priority="4"/>
    <cfRule type="duplicateValues" dxfId="58" priority="5"/>
  </conditionalFormatting>
  <conditionalFormatting sqref="D1:D1048576">
    <cfRule type="duplicateValues" dxfId="57" priority="1"/>
    <cfRule type="duplicateValues" dxfId="56" priority="3"/>
  </conditionalFormatting>
  <conditionalFormatting sqref="K1:K1048576">
    <cfRule type="containsText" dxfId="55" priority="2" operator="containsText" text="VENCIDAS">
      <formula>NOT(ISERROR(SEARCH("VENCIDAS",K1)))</formula>
    </cfRule>
  </conditionalFormatting>
  <pageMargins left="0.70866141732283472" right="0.70866141732283472" top="0.74803149606299213" bottom="0.74803149606299213" header="0.31496062992125984" footer="0.31496062992125984"/>
  <pageSetup paperSize="14" scale="5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0FAB0-856A-4A46-B323-B9A573175272}">
  <sheetPr>
    <pageSetUpPr fitToPage="1"/>
  </sheetPr>
  <dimension ref="A1:O35"/>
  <sheetViews>
    <sheetView workbookViewId="0">
      <pane ySplit="6" topLeftCell="A25" activePane="bottomLeft" state="frozen"/>
      <selection pane="bottomLeft" activeCell="M31" sqref="M31:N31"/>
    </sheetView>
  </sheetViews>
  <sheetFormatPr baseColWidth="10" defaultColWidth="11.453125" defaultRowHeight="12.5" x14ac:dyDescent="0.25"/>
  <cols>
    <col min="1" max="1" width="7.81640625" style="3" customWidth="1"/>
    <col min="2" max="2" width="13.54296875" style="3" customWidth="1"/>
    <col min="3" max="3" width="10.81640625" style="3" customWidth="1"/>
    <col min="4" max="4" width="33.54296875" style="3" customWidth="1"/>
    <col min="5" max="5" width="23.54296875" style="3" customWidth="1"/>
    <col min="6" max="6" width="11.26953125" style="5" customWidth="1"/>
    <col min="7" max="7" width="12.1796875" style="58" customWidth="1"/>
    <col min="8" max="8" width="11.54296875" style="58" customWidth="1"/>
    <col min="9" max="10" width="17" style="5" customWidth="1"/>
    <col min="11" max="11" width="16.7265625" style="3" customWidth="1"/>
    <col min="12" max="12" width="23.26953125" style="3" hidden="1" customWidth="1"/>
    <col min="13" max="13" width="19.1796875" style="93" customWidth="1"/>
    <col min="14" max="14" width="20.453125" style="41" customWidth="1"/>
    <col min="15" max="15" width="23" style="3" customWidth="1"/>
    <col min="16" max="16384" width="11.453125" style="3"/>
  </cols>
  <sheetData>
    <row r="1" spans="1:15" s="1" customFormat="1" ht="15.5" x14ac:dyDescent="0.35">
      <c r="A1" s="210" t="s">
        <v>612</v>
      </c>
      <c r="B1" s="210"/>
      <c r="C1" s="210"/>
      <c r="D1" s="210"/>
      <c r="E1" s="210"/>
      <c r="F1" s="210"/>
      <c r="G1" s="225"/>
      <c r="H1" s="225"/>
      <c r="I1" s="210"/>
      <c r="J1" s="210"/>
      <c r="K1" s="210"/>
      <c r="M1" s="92"/>
      <c r="N1" s="80"/>
    </row>
    <row r="2" spans="1:15" s="1" customFormat="1" ht="13" x14ac:dyDescent="0.3">
      <c r="A2" s="211" t="s">
        <v>99</v>
      </c>
      <c r="B2" s="211"/>
      <c r="C2" s="211"/>
      <c r="D2" s="211"/>
      <c r="E2" s="211"/>
      <c r="F2" s="211"/>
      <c r="G2" s="226"/>
      <c r="H2" s="226"/>
      <c r="I2" s="211"/>
      <c r="J2" s="211"/>
      <c r="K2" s="211"/>
      <c r="M2" s="92"/>
      <c r="N2" s="80"/>
    </row>
    <row r="3" spans="1:15" s="1" customFormat="1" ht="13" x14ac:dyDescent="0.3">
      <c r="A3" s="211"/>
      <c r="B3" s="211"/>
      <c r="C3" s="211"/>
      <c r="D3" s="211"/>
      <c r="E3" s="211"/>
      <c r="F3" s="211"/>
      <c r="G3" s="226"/>
      <c r="H3" s="226"/>
      <c r="I3" s="211"/>
      <c r="J3" s="211"/>
      <c r="K3" s="211"/>
      <c r="M3" s="92"/>
      <c r="N3" s="80"/>
    </row>
    <row r="4" spans="1:15" ht="13" x14ac:dyDescent="0.3">
      <c r="C4" s="2"/>
      <c r="E4" s="2"/>
      <c r="F4" s="44"/>
      <c r="G4" s="56"/>
      <c r="H4" s="56"/>
      <c r="I4" s="44"/>
      <c r="J4" s="44"/>
    </row>
    <row r="5" spans="1:15" ht="13.5" thickBot="1" x14ac:dyDescent="0.35">
      <c r="A5" s="4"/>
      <c r="B5" s="4"/>
      <c r="C5" s="4"/>
      <c r="D5" s="4"/>
      <c r="E5" s="4"/>
      <c r="F5" s="4"/>
      <c r="G5" s="57"/>
      <c r="H5" s="57"/>
      <c r="I5" s="4"/>
      <c r="J5" s="4"/>
      <c r="K5" s="5"/>
    </row>
    <row r="6" spans="1:15" s="123" customFormat="1" ht="35" thickBot="1" x14ac:dyDescent="0.3">
      <c r="A6" s="117" t="s">
        <v>100</v>
      </c>
      <c r="B6" s="118" t="s">
        <v>105</v>
      </c>
      <c r="C6" s="118" t="s">
        <v>106</v>
      </c>
      <c r="D6" s="119" t="s">
        <v>4</v>
      </c>
      <c r="E6" s="119" t="s">
        <v>5</v>
      </c>
      <c r="F6" s="118" t="s">
        <v>109</v>
      </c>
      <c r="G6" s="227" t="s">
        <v>107</v>
      </c>
      <c r="H6" s="228"/>
      <c r="I6" s="120" t="s">
        <v>110</v>
      </c>
      <c r="J6" s="120" t="s">
        <v>108</v>
      </c>
      <c r="K6" s="118" t="s">
        <v>8</v>
      </c>
      <c r="L6" s="91" t="s">
        <v>104</v>
      </c>
      <c r="M6" s="121" t="s">
        <v>608</v>
      </c>
      <c r="N6" s="119" t="s">
        <v>609</v>
      </c>
      <c r="O6" s="122" t="s">
        <v>611</v>
      </c>
    </row>
    <row r="7" spans="1:15" ht="13" x14ac:dyDescent="0.3">
      <c r="A7" s="33">
        <v>1</v>
      </c>
      <c r="B7" s="62">
        <v>85451173</v>
      </c>
      <c r="C7" s="9">
        <v>42377</v>
      </c>
      <c r="D7" s="15" t="s">
        <v>56</v>
      </c>
      <c r="E7" s="15" t="s">
        <v>57</v>
      </c>
      <c r="F7" s="8">
        <f t="shared" ref="F7:F11" ca="1" si="0">DATEDIF(C7,TODAY(),"Y")</f>
        <v>8</v>
      </c>
      <c r="G7" s="9">
        <v>43473</v>
      </c>
      <c r="H7" s="9">
        <f t="shared" ref="H7:H11" ca="1" si="1">DATE(YEAR(G7)+I7,MONTH(G7),DAY(G7))</f>
        <v>45299</v>
      </c>
      <c r="I7" s="8">
        <f t="shared" ref="I7:I8" ca="1" si="2">DATEDIF(G7,TODAY(),"Y")</f>
        <v>5</v>
      </c>
      <c r="J7" s="8">
        <f t="shared" ref="J7:J11" ca="1" si="3">+I7*15</f>
        <v>75</v>
      </c>
      <c r="K7" s="14" t="str">
        <f t="shared" ref="K7:K11" ca="1" si="4">IF(I7&gt;=1,"VENCIDAS","----")</f>
        <v>VENCIDAS</v>
      </c>
      <c r="L7" s="11"/>
      <c r="M7" s="83" t="e">
        <f>+VLOOKUP(B7,#REF!,12,0)</f>
        <v>#REF!</v>
      </c>
      <c r="N7" s="83" t="e">
        <f>+VLOOKUP(B7,#REF!,13,0)</f>
        <v>#REF!</v>
      </c>
      <c r="O7" s="85"/>
    </row>
    <row r="8" spans="1:15" ht="25.5" x14ac:dyDescent="0.3">
      <c r="A8" s="33">
        <v>2</v>
      </c>
      <c r="B8" s="62">
        <v>7140156</v>
      </c>
      <c r="C8" s="9">
        <v>42857</v>
      </c>
      <c r="D8" s="22" t="s">
        <v>63</v>
      </c>
      <c r="E8" s="11" t="s">
        <v>57</v>
      </c>
      <c r="F8" s="8">
        <f t="shared" ca="1" si="0"/>
        <v>6</v>
      </c>
      <c r="G8" s="9">
        <v>43953</v>
      </c>
      <c r="H8" s="9">
        <f t="shared" ca="1" si="1"/>
        <v>45048</v>
      </c>
      <c r="I8" s="8">
        <f t="shared" ca="1" si="2"/>
        <v>3</v>
      </c>
      <c r="J8" s="8">
        <f t="shared" ca="1" si="3"/>
        <v>45</v>
      </c>
      <c r="K8" s="14" t="str">
        <f t="shared" ca="1" si="4"/>
        <v>VENCIDAS</v>
      </c>
      <c r="L8" s="11"/>
      <c r="M8" s="83" t="e">
        <f>+VLOOKUP(B8,#REF!,12,0)</f>
        <v>#REF!</v>
      </c>
      <c r="N8" s="83" t="e">
        <f>+VLOOKUP(B8,#REF!,13,0)</f>
        <v>#REF!</v>
      </c>
      <c r="O8" s="85"/>
    </row>
    <row r="9" spans="1:15" ht="14.5" x14ac:dyDescent="0.35">
      <c r="A9" s="33">
        <v>3</v>
      </c>
      <c r="B9" s="62">
        <v>85453341</v>
      </c>
      <c r="C9" s="9">
        <v>42706</v>
      </c>
      <c r="D9" s="124" t="s">
        <v>111</v>
      </c>
      <c r="E9" s="124" t="s">
        <v>534</v>
      </c>
      <c r="F9" s="8">
        <f t="shared" ca="1" si="0"/>
        <v>7</v>
      </c>
      <c r="G9" s="125">
        <v>44167</v>
      </c>
      <c r="H9" s="9">
        <f ca="1">DATE(YEAR(G9)+I9,MONTH(G9),DAY(G9))</f>
        <v>45262</v>
      </c>
      <c r="I9" s="8">
        <f t="shared" ref="I9:I11" ca="1" si="5">DATEDIF(G9,TODAY(),"Y")</f>
        <v>3</v>
      </c>
      <c r="J9" s="8">
        <f t="shared" ca="1" si="3"/>
        <v>45</v>
      </c>
      <c r="K9" s="14" t="str">
        <f t="shared" ca="1" si="4"/>
        <v>VENCIDAS</v>
      </c>
      <c r="L9" s="11"/>
      <c r="M9" s="83" t="e">
        <f>+VLOOKUP(B9,#REF!,12,0)</f>
        <v>#REF!</v>
      </c>
      <c r="N9" s="83" t="e">
        <f>+VLOOKUP(B9,#REF!,13,0)</f>
        <v>#REF!</v>
      </c>
      <c r="O9" s="85"/>
    </row>
    <row r="10" spans="1:15" ht="14.5" x14ac:dyDescent="0.35">
      <c r="A10" s="33">
        <v>4</v>
      </c>
      <c r="B10" s="62">
        <v>36697006</v>
      </c>
      <c r="C10" s="9">
        <v>44075</v>
      </c>
      <c r="D10" s="124" t="s">
        <v>151</v>
      </c>
      <c r="E10" s="124" t="s">
        <v>43</v>
      </c>
      <c r="F10" s="8">
        <f t="shared" ca="1" si="0"/>
        <v>3</v>
      </c>
      <c r="G10" s="9">
        <v>44075</v>
      </c>
      <c r="H10" s="9">
        <f t="shared" ca="1" si="1"/>
        <v>45170</v>
      </c>
      <c r="I10" s="8">
        <f t="shared" ca="1" si="5"/>
        <v>3</v>
      </c>
      <c r="J10" s="8">
        <f t="shared" ca="1" si="3"/>
        <v>45</v>
      </c>
      <c r="K10" s="14" t="str">
        <f t="shared" ca="1" si="4"/>
        <v>VENCIDAS</v>
      </c>
      <c r="L10" s="11"/>
      <c r="M10" s="83" t="e">
        <f>+VLOOKUP(B10,#REF!,12,0)</f>
        <v>#REF!</v>
      </c>
      <c r="N10" s="83" t="e">
        <f>+VLOOKUP(B10,#REF!,13,0)</f>
        <v>#REF!</v>
      </c>
      <c r="O10" s="85"/>
    </row>
    <row r="11" spans="1:15" ht="14.5" x14ac:dyDescent="0.35">
      <c r="A11" s="33">
        <v>5</v>
      </c>
      <c r="B11" s="62">
        <v>57467136</v>
      </c>
      <c r="C11" s="9">
        <v>44075</v>
      </c>
      <c r="D11" s="124" t="s">
        <v>152</v>
      </c>
      <c r="E11" s="124" t="s">
        <v>539</v>
      </c>
      <c r="F11" s="8">
        <f t="shared" ca="1" si="0"/>
        <v>3</v>
      </c>
      <c r="G11" s="9">
        <v>44075</v>
      </c>
      <c r="H11" s="9">
        <f t="shared" ca="1" si="1"/>
        <v>45170</v>
      </c>
      <c r="I11" s="8">
        <f t="shared" ca="1" si="5"/>
        <v>3</v>
      </c>
      <c r="J11" s="8">
        <f t="shared" ca="1" si="3"/>
        <v>45</v>
      </c>
      <c r="K11" s="14" t="str">
        <f t="shared" ca="1" si="4"/>
        <v>VENCIDAS</v>
      </c>
      <c r="L11" s="11"/>
      <c r="M11" s="83" t="e">
        <f>+VLOOKUP(B11,#REF!,12,0)</f>
        <v>#REF!</v>
      </c>
      <c r="N11" s="83" t="e">
        <f>+VLOOKUP(B11,#REF!,13,0)</f>
        <v>#REF!</v>
      </c>
      <c r="O11" s="85"/>
    </row>
    <row r="12" spans="1:15" ht="14.5" x14ac:dyDescent="0.35">
      <c r="A12" s="33">
        <v>6</v>
      </c>
      <c r="B12" s="62">
        <v>85451377</v>
      </c>
      <c r="C12" s="9">
        <v>44075</v>
      </c>
      <c r="D12" s="124" t="s">
        <v>192</v>
      </c>
      <c r="E12" s="124" t="s">
        <v>569</v>
      </c>
      <c r="F12" s="8">
        <f t="shared" ref="F12" ca="1" si="6">DATEDIF(C12,TODAY(),"Y")</f>
        <v>3</v>
      </c>
      <c r="G12" s="9">
        <v>44075</v>
      </c>
      <c r="H12" s="9">
        <f t="shared" ref="H12" ca="1" si="7">DATE(YEAR(G12)+I12,MONTH(G12),DAY(G12))</f>
        <v>45170</v>
      </c>
      <c r="I12" s="8">
        <f t="shared" ref="I12:I13" ca="1" si="8">DATEDIF(G12,TODAY(),"Y")</f>
        <v>3</v>
      </c>
      <c r="J12" s="8">
        <f t="shared" ref="J12" ca="1" si="9">+I12*15</f>
        <v>45</v>
      </c>
      <c r="K12" s="14" t="str">
        <f t="shared" ref="K12" ca="1" si="10">IF(I12&gt;=1,"VENCIDAS","----")</f>
        <v>VENCIDAS</v>
      </c>
      <c r="L12" s="11"/>
      <c r="M12" s="83" t="e">
        <f>+VLOOKUP(B12,#REF!,12,0)</f>
        <v>#REF!</v>
      </c>
      <c r="N12" s="83" t="e">
        <f>+VLOOKUP(B12,#REF!,13,0)</f>
        <v>#REF!</v>
      </c>
      <c r="O12" s="85"/>
    </row>
    <row r="13" spans="1:15" ht="14.5" x14ac:dyDescent="0.35">
      <c r="A13" s="33">
        <v>7</v>
      </c>
      <c r="B13" s="62">
        <v>57463863</v>
      </c>
      <c r="C13" s="9">
        <v>44075</v>
      </c>
      <c r="D13" s="124" t="s">
        <v>225</v>
      </c>
      <c r="E13" s="124" t="s">
        <v>43</v>
      </c>
      <c r="F13" s="8">
        <f t="shared" ref="F13:F15" ca="1" si="11">DATEDIF(C13,TODAY(),"Y")</f>
        <v>3</v>
      </c>
      <c r="G13" s="9">
        <v>44075</v>
      </c>
      <c r="H13" s="9">
        <f t="shared" ref="H13:H15" ca="1" si="12">DATE(YEAR(G13)+I13,MONTH(G13),DAY(G13))</f>
        <v>45170</v>
      </c>
      <c r="I13" s="8">
        <f t="shared" ca="1" si="8"/>
        <v>3</v>
      </c>
      <c r="J13" s="8">
        <f t="shared" ref="J13:J15" ca="1" si="13">+I13*15</f>
        <v>45</v>
      </c>
      <c r="K13" s="14" t="str">
        <f t="shared" ref="K13:K15" ca="1" si="14">IF(I13&gt;=1,"VENCIDAS","----")</f>
        <v>VENCIDAS</v>
      </c>
      <c r="L13" s="11"/>
      <c r="M13" s="83" t="e">
        <f>+VLOOKUP(B13,#REF!,12,0)</f>
        <v>#REF!</v>
      </c>
      <c r="N13" s="83" t="e">
        <f>+VLOOKUP(B13,#REF!,13,0)</f>
        <v>#REF!</v>
      </c>
      <c r="O13" s="85"/>
    </row>
    <row r="14" spans="1:15" ht="14.5" x14ac:dyDescent="0.35">
      <c r="A14" s="33">
        <v>8</v>
      </c>
      <c r="B14" s="62">
        <v>7140834</v>
      </c>
      <c r="C14" s="9">
        <v>44075</v>
      </c>
      <c r="D14" s="124" t="s">
        <v>260</v>
      </c>
      <c r="E14" s="124" t="s">
        <v>569</v>
      </c>
      <c r="F14" s="8">
        <f t="shared" ca="1" si="11"/>
        <v>3</v>
      </c>
      <c r="G14" s="9">
        <v>44075</v>
      </c>
      <c r="H14" s="9">
        <f t="shared" ca="1" si="12"/>
        <v>45170</v>
      </c>
      <c r="I14" s="8">
        <f t="shared" ref="I14:I15" ca="1" si="15">DATEDIF(G14,TODAY(),"Y")</f>
        <v>3</v>
      </c>
      <c r="J14" s="8">
        <f t="shared" ca="1" si="13"/>
        <v>45</v>
      </c>
      <c r="K14" s="14" t="str">
        <f t="shared" ca="1" si="14"/>
        <v>VENCIDAS</v>
      </c>
      <c r="L14" s="11"/>
      <c r="M14" s="83" t="e">
        <f>+VLOOKUP(B14,#REF!,12,0)</f>
        <v>#REF!</v>
      </c>
      <c r="N14" s="83" t="e">
        <f>+VLOOKUP(B14,#REF!,13,0)</f>
        <v>#REF!</v>
      </c>
      <c r="O14" s="85"/>
    </row>
    <row r="15" spans="1:15" ht="14.5" x14ac:dyDescent="0.35">
      <c r="A15" s="33">
        <v>9</v>
      </c>
      <c r="B15" s="62">
        <v>36669795</v>
      </c>
      <c r="C15" s="9">
        <v>44075</v>
      </c>
      <c r="D15" s="124" t="s">
        <v>276</v>
      </c>
      <c r="E15" s="124" t="s">
        <v>535</v>
      </c>
      <c r="F15" s="8">
        <f t="shared" ca="1" si="11"/>
        <v>3</v>
      </c>
      <c r="G15" s="9">
        <v>44075</v>
      </c>
      <c r="H15" s="9">
        <f t="shared" ca="1" si="12"/>
        <v>45170</v>
      </c>
      <c r="I15" s="8">
        <f t="shared" ca="1" si="15"/>
        <v>3</v>
      </c>
      <c r="J15" s="8">
        <f t="shared" ca="1" si="13"/>
        <v>45</v>
      </c>
      <c r="K15" s="14" t="str">
        <f t="shared" ca="1" si="14"/>
        <v>VENCIDAS</v>
      </c>
      <c r="L15" s="11"/>
      <c r="M15" s="83" t="e">
        <f>+VLOOKUP(B15,#REF!,12,0)</f>
        <v>#REF!</v>
      </c>
      <c r="N15" s="83" t="e">
        <f>+VLOOKUP(B15,#REF!,13,0)</f>
        <v>#REF!</v>
      </c>
      <c r="O15" s="85"/>
    </row>
    <row r="16" spans="1:15" ht="14.5" x14ac:dyDescent="0.35">
      <c r="A16" s="33">
        <v>10</v>
      </c>
      <c r="B16" s="62">
        <v>1083456467</v>
      </c>
      <c r="C16" s="9">
        <v>44075</v>
      </c>
      <c r="D16" s="124" t="s">
        <v>331</v>
      </c>
      <c r="E16" s="124" t="s">
        <v>535</v>
      </c>
      <c r="F16" s="8">
        <f t="shared" ref="F16" ca="1" si="16">DATEDIF(C16,TODAY(),"Y")</f>
        <v>3</v>
      </c>
      <c r="G16" s="9">
        <v>44075</v>
      </c>
      <c r="H16" s="9">
        <f t="shared" ref="H16" ca="1" si="17">DATE(YEAR(G16)+I16,MONTH(G16),DAY(G16))</f>
        <v>45170</v>
      </c>
      <c r="I16" s="8">
        <f t="shared" ref="I16" ca="1" si="18">DATEDIF(G16,TODAY(),"Y")</f>
        <v>3</v>
      </c>
      <c r="J16" s="8">
        <f t="shared" ref="J16" ca="1" si="19">+I16*15</f>
        <v>45</v>
      </c>
      <c r="K16" s="14" t="str">
        <f t="shared" ref="K16" ca="1" si="20">IF(I16&gt;=1,"VENCIDAS","----")</f>
        <v>VENCIDAS</v>
      </c>
      <c r="L16" s="11"/>
      <c r="M16" s="83" t="e">
        <f>+VLOOKUP(B16,#REF!,12,0)</f>
        <v>#REF!</v>
      </c>
      <c r="N16" s="83" t="e">
        <f>+VLOOKUP(B16,#REF!,13,0)</f>
        <v>#REF!</v>
      </c>
      <c r="O16" s="85"/>
    </row>
    <row r="17" spans="1:15" ht="14.5" x14ac:dyDescent="0.35">
      <c r="A17" s="33">
        <v>11</v>
      </c>
      <c r="B17" s="62">
        <v>1082941914</v>
      </c>
      <c r="C17" s="9">
        <v>44075</v>
      </c>
      <c r="D17" s="124" t="s">
        <v>414</v>
      </c>
      <c r="E17" s="124" t="s">
        <v>539</v>
      </c>
      <c r="F17" s="8">
        <f t="shared" ref="F17" ca="1" si="21">DATEDIF(C17,TODAY(),"Y")</f>
        <v>3</v>
      </c>
      <c r="G17" s="9">
        <v>44075</v>
      </c>
      <c r="H17" s="9">
        <f t="shared" ref="H17" ca="1" si="22">DATE(YEAR(G17)+I17,MONTH(G17),DAY(G17))</f>
        <v>45170</v>
      </c>
      <c r="I17" s="8">
        <f t="shared" ref="I17" ca="1" si="23">DATEDIF(G17,TODAY(),"Y")</f>
        <v>3</v>
      </c>
      <c r="J17" s="8">
        <f t="shared" ref="J17" ca="1" si="24">+I17*15</f>
        <v>45</v>
      </c>
      <c r="K17" s="14" t="str">
        <f t="shared" ref="K17" ca="1" si="25">IF(I17&gt;=1,"VENCIDAS","----")</f>
        <v>VENCIDAS</v>
      </c>
      <c r="L17" s="11"/>
      <c r="M17" s="83" t="e">
        <f>+VLOOKUP(B17,#REF!,12,0)</f>
        <v>#REF!</v>
      </c>
      <c r="N17" s="83" t="e">
        <f>+VLOOKUP(B17,#REF!,13,0)</f>
        <v>#REF!</v>
      </c>
      <c r="O17" s="85"/>
    </row>
    <row r="18" spans="1:15" ht="14.5" x14ac:dyDescent="0.35">
      <c r="A18" s="33">
        <v>12</v>
      </c>
      <c r="B18" s="62">
        <v>12636482</v>
      </c>
      <c r="C18" s="9">
        <v>44105</v>
      </c>
      <c r="D18" s="124" t="s">
        <v>436</v>
      </c>
      <c r="E18" s="124" t="s">
        <v>67</v>
      </c>
      <c r="F18" s="8">
        <f t="shared" ref="F18:F25" ca="1" si="26">DATEDIF(C18,TODAY(),"Y")</f>
        <v>3</v>
      </c>
      <c r="G18" s="9">
        <v>44105</v>
      </c>
      <c r="H18" s="9">
        <f t="shared" ref="H18:H25" ca="1" si="27">DATE(YEAR(G18)+I18,MONTH(G18),DAY(G18))</f>
        <v>45200</v>
      </c>
      <c r="I18" s="8">
        <f t="shared" ref="I18:I27" ca="1" si="28">DATEDIF(G18,TODAY(),"Y")</f>
        <v>3</v>
      </c>
      <c r="J18" s="8">
        <f t="shared" ref="J18:J25" ca="1" si="29">+I18*15</f>
        <v>45</v>
      </c>
      <c r="K18" s="14" t="str">
        <f t="shared" ref="K18:K25" ca="1" si="30">IF(I18&gt;=1,"VENCIDAS","----")</f>
        <v>VENCIDAS</v>
      </c>
      <c r="L18" s="11"/>
      <c r="M18" s="83" t="e">
        <f>+VLOOKUP(B18,#REF!,12,0)</f>
        <v>#REF!</v>
      </c>
      <c r="N18" s="83" t="e">
        <f>+VLOOKUP(B18,#REF!,13,0)</f>
        <v>#REF!</v>
      </c>
      <c r="O18" s="85"/>
    </row>
    <row r="19" spans="1:15" ht="14.5" x14ac:dyDescent="0.35">
      <c r="A19" s="33">
        <v>13</v>
      </c>
      <c r="B19" s="62">
        <v>12625597</v>
      </c>
      <c r="C19" s="9">
        <v>44105</v>
      </c>
      <c r="D19" s="124" t="s">
        <v>438</v>
      </c>
      <c r="E19" s="124" t="s">
        <v>67</v>
      </c>
      <c r="F19" s="8">
        <f t="shared" ca="1" si="26"/>
        <v>3</v>
      </c>
      <c r="G19" s="9">
        <v>44105</v>
      </c>
      <c r="H19" s="9">
        <f t="shared" ca="1" si="27"/>
        <v>45200</v>
      </c>
      <c r="I19" s="8">
        <f t="shared" ca="1" si="28"/>
        <v>3</v>
      </c>
      <c r="J19" s="8">
        <f t="shared" ca="1" si="29"/>
        <v>45</v>
      </c>
      <c r="K19" s="14" t="str">
        <f t="shared" ca="1" si="30"/>
        <v>VENCIDAS</v>
      </c>
      <c r="L19" s="11"/>
      <c r="M19" s="83" t="e">
        <f>+VLOOKUP(B19,#REF!,12,0)</f>
        <v>#REF!</v>
      </c>
      <c r="N19" s="83" t="e">
        <f>+VLOOKUP(B19,#REF!,13,0)</f>
        <v>#REF!</v>
      </c>
      <c r="O19" s="85"/>
    </row>
    <row r="20" spans="1:15" ht="14.5" x14ac:dyDescent="0.35">
      <c r="A20" s="33">
        <v>14</v>
      </c>
      <c r="B20" s="62">
        <v>12560477</v>
      </c>
      <c r="C20" s="9">
        <v>44119</v>
      </c>
      <c r="D20" s="124" t="s">
        <v>443</v>
      </c>
      <c r="E20" s="124" t="s">
        <v>535</v>
      </c>
      <c r="F20" s="8">
        <f t="shared" ca="1" si="26"/>
        <v>3</v>
      </c>
      <c r="G20" s="9">
        <v>44119</v>
      </c>
      <c r="H20" s="9">
        <f t="shared" ca="1" si="27"/>
        <v>45214</v>
      </c>
      <c r="I20" s="8">
        <f t="shared" ca="1" si="28"/>
        <v>3</v>
      </c>
      <c r="J20" s="8">
        <f t="shared" ca="1" si="29"/>
        <v>45</v>
      </c>
      <c r="K20" s="14" t="str">
        <f t="shared" ca="1" si="30"/>
        <v>VENCIDAS</v>
      </c>
      <c r="L20" s="11"/>
      <c r="M20" s="83" t="e">
        <f>+VLOOKUP(B20,#REF!,12,0)</f>
        <v>#REF!</v>
      </c>
      <c r="N20" s="83" t="e">
        <f>+VLOOKUP(B20,#REF!,13,0)</f>
        <v>#REF!</v>
      </c>
      <c r="O20" s="85"/>
    </row>
    <row r="21" spans="1:15" ht="14.5" x14ac:dyDescent="0.35">
      <c r="A21" s="33">
        <v>15</v>
      </c>
      <c r="B21" s="62">
        <v>7534032</v>
      </c>
      <c r="C21" s="9">
        <v>44138</v>
      </c>
      <c r="D21" s="124" t="s">
        <v>455</v>
      </c>
      <c r="E21" s="124" t="s">
        <v>536</v>
      </c>
      <c r="F21" s="8">
        <f t="shared" ca="1" si="26"/>
        <v>3</v>
      </c>
      <c r="G21" s="9">
        <v>44138</v>
      </c>
      <c r="H21" s="9">
        <f t="shared" ca="1" si="27"/>
        <v>45233</v>
      </c>
      <c r="I21" s="8">
        <f t="shared" ca="1" si="28"/>
        <v>3</v>
      </c>
      <c r="J21" s="8">
        <f t="shared" ca="1" si="29"/>
        <v>45</v>
      </c>
      <c r="K21" s="14" t="str">
        <f t="shared" ca="1" si="30"/>
        <v>VENCIDAS</v>
      </c>
      <c r="L21" s="11"/>
      <c r="M21" s="83" t="e">
        <f>+VLOOKUP(B21,#REF!,12,0)</f>
        <v>#REF!</v>
      </c>
      <c r="N21" s="83" t="e">
        <f>+VLOOKUP(B21,#REF!,13,0)</f>
        <v>#REF!</v>
      </c>
      <c r="O21" s="85"/>
    </row>
    <row r="22" spans="1:15" ht="14.5" x14ac:dyDescent="0.35">
      <c r="A22" s="33">
        <v>16</v>
      </c>
      <c r="B22" s="62">
        <v>1083020424</v>
      </c>
      <c r="C22" s="9">
        <v>44180</v>
      </c>
      <c r="D22" s="124" t="s">
        <v>465</v>
      </c>
      <c r="E22" s="124" t="s">
        <v>598</v>
      </c>
      <c r="F22" s="8">
        <f t="shared" ca="1" si="26"/>
        <v>3</v>
      </c>
      <c r="G22" s="9">
        <v>44180</v>
      </c>
      <c r="H22" s="9">
        <f t="shared" ca="1" si="27"/>
        <v>45275</v>
      </c>
      <c r="I22" s="8">
        <f t="shared" ca="1" si="28"/>
        <v>3</v>
      </c>
      <c r="J22" s="8">
        <f t="shared" ca="1" si="29"/>
        <v>45</v>
      </c>
      <c r="K22" s="14" t="str">
        <f t="shared" ca="1" si="30"/>
        <v>VENCIDAS</v>
      </c>
      <c r="L22" s="11"/>
      <c r="M22" s="83" t="e">
        <f>+VLOOKUP(B22,#REF!,12,0)</f>
        <v>#REF!</v>
      </c>
      <c r="N22" s="83" t="e">
        <f>+VLOOKUP(B22,#REF!,13,0)</f>
        <v>#REF!</v>
      </c>
      <c r="O22" s="85"/>
    </row>
    <row r="23" spans="1:15" ht="14.5" x14ac:dyDescent="0.35">
      <c r="A23" s="33">
        <v>17</v>
      </c>
      <c r="B23" s="62">
        <v>85471932</v>
      </c>
      <c r="C23" s="9">
        <v>44200</v>
      </c>
      <c r="D23" s="124" t="s">
        <v>466</v>
      </c>
      <c r="E23" s="124" t="s">
        <v>598</v>
      </c>
      <c r="F23" s="8">
        <f t="shared" ca="1" si="26"/>
        <v>3</v>
      </c>
      <c r="G23" s="9">
        <v>44200</v>
      </c>
      <c r="H23" s="9">
        <f t="shared" ca="1" si="27"/>
        <v>45295</v>
      </c>
      <c r="I23" s="8">
        <f t="shared" ca="1" si="28"/>
        <v>3</v>
      </c>
      <c r="J23" s="8">
        <f t="shared" ca="1" si="29"/>
        <v>45</v>
      </c>
      <c r="K23" s="14" t="str">
        <f t="shared" ca="1" si="30"/>
        <v>VENCIDAS</v>
      </c>
      <c r="L23" s="11"/>
      <c r="M23" s="83" t="e">
        <f>+VLOOKUP(B23,#REF!,12,0)</f>
        <v>#REF!</v>
      </c>
      <c r="N23" s="83" t="e">
        <f>+VLOOKUP(B23,#REF!,13,0)</f>
        <v>#REF!</v>
      </c>
      <c r="O23" s="85"/>
    </row>
    <row r="24" spans="1:15" ht="14.5" x14ac:dyDescent="0.35">
      <c r="A24" s="33">
        <v>18</v>
      </c>
      <c r="B24" s="62">
        <v>85152149</v>
      </c>
      <c r="C24" s="9">
        <v>44211</v>
      </c>
      <c r="D24" s="124" t="s">
        <v>468</v>
      </c>
      <c r="E24" s="124" t="s">
        <v>538</v>
      </c>
      <c r="F24" s="8">
        <f t="shared" ca="1" si="26"/>
        <v>3</v>
      </c>
      <c r="G24" s="9">
        <v>44211</v>
      </c>
      <c r="H24" s="9">
        <f t="shared" ca="1" si="27"/>
        <v>45306</v>
      </c>
      <c r="I24" s="8">
        <f t="shared" ca="1" si="28"/>
        <v>3</v>
      </c>
      <c r="J24" s="8">
        <f t="shared" ca="1" si="29"/>
        <v>45</v>
      </c>
      <c r="K24" s="14" t="str">
        <f t="shared" ca="1" si="30"/>
        <v>VENCIDAS</v>
      </c>
      <c r="L24" s="11"/>
      <c r="M24" s="83" t="e">
        <f>+VLOOKUP(B24,#REF!,12,0)</f>
        <v>#REF!</v>
      </c>
      <c r="N24" s="83" t="e">
        <f>+VLOOKUP(B24,#REF!,13,0)</f>
        <v>#REF!</v>
      </c>
      <c r="O24" s="85"/>
    </row>
    <row r="25" spans="1:15" ht="14.5" x14ac:dyDescent="0.35">
      <c r="A25" s="33">
        <v>19</v>
      </c>
      <c r="B25" s="62">
        <v>7144197</v>
      </c>
      <c r="C25" s="9">
        <v>44228</v>
      </c>
      <c r="D25" s="124" t="s">
        <v>481</v>
      </c>
      <c r="E25" s="124" t="s">
        <v>600</v>
      </c>
      <c r="F25" s="8">
        <f t="shared" ca="1" si="26"/>
        <v>3</v>
      </c>
      <c r="G25" s="9">
        <v>44228</v>
      </c>
      <c r="H25" s="9">
        <f t="shared" ca="1" si="27"/>
        <v>45323</v>
      </c>
      <c r="I25" s="8">
        <f t="shared" ca="1" si="28"/>
        <v>3</v>
      </c>
      <c r="J25" s="8">
        <f t="shared" ca="1" si="29"/>
        <v>45</v>
      </c>
      <c r="K25" s="14" t="str">
        <f t="shared" ca="1" si="30"/>
        <v>VENCIDAS</v>
      </c>
      <c r="L25" s="11"/>
      <c r="M25" s="83" t="e">
        <f>+VLOOKUP(B25,#REF!,12,0)</f>
        <v>#REF!</v>
      </c>
      <c r="N25" s="83" t="e">
        <f>+VLOOKUP(B25,#REF!,13,0)</f>
        <v>#REF!</v>
      </c>
      <c r="O25" s="85"/>
    </row>
    <row r="26" spans="1:15" ht="14.5" x14ac:dyDescent="0.35">
      <c r="A26" s="33">
        <v>20</v>
      </c>
      <c r="B26" s="62">
        <v>85477086</v>
      </c>
      <c r="C26" s="9">
        <v>44291</v>
      </c>
      <c r="D26" s="124" t="s">
        <v>491</v>
      </c>
      <c r="E26" s="124" t="s">
        <v>602</v>
      </c>
      <c r="F26" s="8">
        <f t="shared" ref="F26:F31" ca="1" si="31">DATEDIF(C26,TODAY(),"Y")</f>
        <v>3</v>
      </c>
      <c r="G26" s="9">
        <v>44291</v>
      </c>
      <c r="H26" s="9">
        <f t="shared" ref="H26:H31" ca="1" si="32">DATE(YEAR(G26)+I26,MONTH(G26),DAY(G26))</f>
        <v>45387</v>
      </c>
      <c r="I26" s="8">
        <f t="shared" ca="1" si="28"/>
        <v>3</v>
      </c>
      <c r="J26" s="8">
        <f t="shared" ref="J26:J31" ca="1" si="33">+I26*15</f>
        <v>45</v>
      </c>
      <c r="K26" s="14" t="str">
        <f t="shared" ref="K26:K31" ca="1" si="34">IF(I26&gt;=1,"VENCIDAS","----")</f>
        <v>VENCIDAS</v>
      </c>
      <c r="L26" s="11"/>
      <c r="M26" s="83" t="e">
        <f>+VLOOKUP(B26,#REF!,12,0)</f>
        <v>#REF!</v>
      </c>
      <c r="N26" s="83" t="e">
        <f>+VLOOKUP(B26,#REF!,13,0)</f>
        <v>#REF!</v>
      </c>
      <c r="O26" s="85"/>
    </row>
    <row r="27" spans="1:15" ht="14.5" x14ac:dyDescent="0.35">
      <c r="A27" s="33">
        <v>21</v>
      </c>
      <c r="B27" s="62">
        <v>7144547</v>
      </c>
      <c r="C27" s="9">
        <v>44291</v>
      </c>
      <c r="D27" s="124" t="s">
        <v>492</v>
      </c>
      <c r="E27" s="124" t="s">
        <v>602</v>
      </c>
      <c r="F27" s="8">
        <f t="shared" ca="1" si="31"/>
        <v>3</v>
      </c>
      <c r="G27" s="9">
        <v>44291</v>
      </c>
      <c r="H27" s="9">
        <f t="shared" ca="1" si="32"/>
        <v>45387</v>
      </c>
      <c r="I27" s="8">
        <f t="shared" ca="1" si="28"/>
        <v>3</v>
      </c>
      <c r="J27" s="8">
        <f t="shared" ca="1" si="33"/>
        <v>45</v>
      </c>
      <c r="K27" s="14" t="str">
        <f t="shared" ca="1" si="34"/>
        <v>VENCIDAS</v>
      </c>
      <c r="L27" s="11"/>
      <c r="M27" s="83" t="e">
        <f>+VLOOKUP(B27,#REF!,12,0)</f>
        <v>#REF!</v>
      </c>
      <c r="N27" s="83" t="e">
        <f>+VLOOKUP(B27,#REF!,13,0)</f>
        <v>#REF!</v>
      </c>
      <c r="O27" s="85"/>
    </row>
    <row r="28" spans="1:15" ht="14.5" x14ac:dyDescent="0.35">
      <c r="A28" s="33">
        <v>22</v>
      </c>
      <c r="B28" s="62">
        <v>7144518</v>
      </c>
      <c r="C28" s="9">
        <v>44321</v>
      </c>
      <c r="D28" s="124" t="s">
        <v>499</v>
      </c>
      <c r="E28" s="124" t="s">
        <v>539</v>
      </c>
      <c r="F28" s="8">
        <f t="shared" ca="1" si="31"/>
        <v>2</v>
      </c>
      <c r="G28" s="9">
        <v>44321</v>
      </c>
      <c r="H28" s="9">
        <f t="shared" ca="1" si="32"/>
        <v>45051</v>
      </c>
      <c r="I28" s="8">
        <f t="shared" ref="I28:I31" ca="1" si="35">DATEDIF(G28,TODAY(),"Y")</f>
        <v>2</v>
      </c>
      <c r="J28" s="8">
        <f t="shared" ca="1" si="33"/>
        <v>30</v>
      </c>
      <c r="K28" s="14" t="str">
        <f t="shared" ca="1" si="34"/>
        <v>VENCIDAS</v>
      </c>
      <c r="L28" s="11"/>
      <c r="M28" s="83" t="e">
        <f>+VLOOKUP(B28,#REF!,12,0)</f>
        <v>#REF!</v>
      </c>
      <c r="N28" s="83" t="e">
        <f>+VLOOKUP(B28,#REF!,13,0)</f>
        <v>#REF!</v>
      </c>
      <c r="O28" s="85"/>
    </row>
    <row r="29" spans="1:15" ht="14.5" x14ac:dyDescent="0.35">
      <c r="A29" s="33">
        <v>23</v>
      </c>
      <c r="B29" s="62">
        <v>84096251</v>
      </c>
      <c r="C29" s="9">
        <v>44362</v>
      </c>
      <c r="D29" s="124" t="s">
        <v>515</v>
      </c>
      <c r="E29" s="124" t="s">
        <v>598</v>
      </c>
      <c r="F29" s="8">
        <f t="shared" ca="1" si="31"/>
        <v>2</v>
      </c>
      <c r="G29" s="9">
        <v>44362</v>
      </c>
      <c r="H29" s="9">
        <f t="shared" ca="1" si="32"/>
        <v>45092</v>
      </c>
      <c r="I29" s="8">
        <f t="shared" ca="1" si="35"/>
        <v>2</v>
      </c>
      <c r="J29" s="8">
        <f t="shared" ca="1" si="33"/>
        <v>30</v>
      </c>
      <c r="K29" s="14" t="str">
        <f t="shared" ca="1" si="34"/>
        <v>VENCIDAS</v>
      </c>
      <c r="L29" s="11"/>
      <c r="M29" s="83" t="e">
        <f>+VLOOKUP(B29,#REF!,12,0)</f>
        <v>#REF!</v>
      </c>
      <c r="N29" s="83" t="e">
        <f>+VLOOKUP(B29,#REF!,13,0)</f>
        <v>#REF!</v>
      </c>
      <c r="O29" s="85"/>
    </row>
    <row r="30" spans="1:15" ht="14.5" x14ac:dyDescent="0.35">
      <c r="A30" s="33">
        <v>24</v>
      </c>
      <c r="B30" s="62">
        <v>4978632</v>
      </c>
      <c r="C30" s="9">
        <v>44379</v>
      </c>
      <c r="D30" s="124" t="s">
        <v>517</v>
      </c>
      <c r="E30" s="124" t="s">
        <v>598</v>
      </c>
      <c r="F30" s="8">
        <f t="shared" ca="1" si="31"/>
        <v>2</v>
      </c>
      <c r="G30" s="9">
        <v>44379</v>
      </c>
      <c r="H30" s="9">
        <f t="shared" ca="1" si="32"/>
        <v>45109</v>
      </c>
      <c r="I30" s="8">
        <f t="shared" ca="1" si="35"/>
        <v>2</v>
      </c>
      <c r="J30" s="8">
        <f t="shared" ca="1" si="33"/>
        <v>30</v>
      </c>
      <c r="K30" s="14" t="str">
        <f t="shared" ca="1" si="34"/>
        <v>VENCIDAS</v>
      </c>
      <c r="L30" s="11"/>
      <c r="M30" s="83" t="e">
        <f>+VLOOKUP(B30,#REF!,12,0)</f>
        <v>#REF!</v>
      </c>
      <c r="N30" s="83" t="e">
        <f>+VLOOKUP(B30,#REF!,13,0)</f>
        <v>#REF!</v>
      </c>
      <c r="O30" s="85"/>
    </row>
    <row r="31" spans="1:15" ht="14.5" x14ac:dyDescent="0.35">
      <c r="A31" s="33">
        <v>25</v>
      </c>
      <c r="B31" s="62">
        <v>1082981586</v>
      </c>
      <c r="C31" s="9">
        <v>44393</v>
      </c>
      <c r="D31" s="124" t="s">
        <v>528</v>
      </c>
      <c r="E31" s="126" t="s">
        <v>599</v>
      </c>
      <c r="F31" s="8">
        <f t="shared" ca="1" si="31"/>
        <v>2</v>
      </c>
      <c r="G31" s="9">
        <v>44393</v>
      </c>
      <c r="H31" s="9">
        <f t="shared" ca="1" si="32"/>
        <v>45123</v>
      </c>
      <c r="I31" s="8">
        <f t="shared" ca="1" si="35"/>
        <v>2</v>
      </c>
      <c r="J31" s="8">
        <f t="shared" ca="1" si="33"/>
        <v>30</v>
      </c>
      <c r="K31" s="14" t="str">
        <f t="shared" ca="1" si="34"/>
        <v>VENCIDAS</v>
      </c>
      <c r="L31" s="11"/>
      <c r="M31" s="83" t="e">
        <f>+VLOOKUP(B31,#REF!,12,0)</f>
        <v>#REF!</v>
      </c>
      <c r="N31" s="83" t="e">
        <f>+VLOOKUP(B31,#REF!,13,0)</f>
        <v>#REF!</v>
      </c>
      <c r="O31" s="85"/>
    </row>
    <row r="32" spans="1:15" x14ac:dyDescent="0.25">
      <c r="A32" s="50"/>
    </row>
    <row r="33" spans="1:10" ht="13" thickBot="1" x14ac:dyDescent="0.3">
      <c r="A33" s="50"/>
    </row>
    <row r="34" spans="1:10" ht="13.5" thickBot="1" x14ac:dyDescent="0.35">
      <c r="B34" s="31"/>
      <c r="C34" s="42"/>
      <c r="D34" s="32" t="s">
        <v>101</v>
      </c>
      <c r="E34" s="32" t="s">
        <v>5</v>
      </c>
      <c r="F34" s="47"/>
      <c r="G34" s="59"/>
      <c r="H34" s="59"/>
      <c r="I34" s="47"/>
      <c r="J34" s="47"/>
    </row>
    <row r="35" spans="1:10" ht="13" thickBot="1" x14ac:dyDescent="0.3">
      <c r="B35" s="30"/>
      <c r="C35" s="43" t="s">
        <v>604</v>
      </c>
      <c r="D35" s="29" t="s">
        <v>607</v>
      </c>
      <c r="E35" s="30" t="s">
        <v>539</v>
      </c>
      <c r="F35" s="48"/>
      <c r="G35" s="60"/>
      <c r="H35" s="60"/>
      <c r="I35" s="48"/>
      <c r="J35" s="48"/>
    </row>
  </sheetData>
  <protectedRanges>
    <protectedRange algorithmName="SHA-512" hashValue="MFY2hXQb2AJeYDTxtkRqXxNahVaSiVOcnYkQ04NF+HiqedG529wAPPsjvkRLd0xbU2/3QO+sUEsilLD17aQeYQ==" saltValue="ZmfalpGPFFjs65YAgnizhw==" spinCount="100000" sqref="A1:N6 A7:L31" name="Rango1"/>
    <protectedRange algorithmName="SHA-512" hashValue="MFY2hXQb2AJeYDTxtkRqXxNahVaSiVOcnYkQ04NF+HiqedG529wAPPsjvkRLd0xbU2/3QO+sUEsilLD17aQeYQ==" saltValue="ZmfalpGPFFjs65YAgnizhw==" spinCount="100000" sqref="M7:N31" name="Rango1_2_1_1"/>
  </protectedRanges>
  <autoFilter ref="A6:AX31" xr:uid="{BACA5FBA-0303-4EC5-9E25-2695F64AF018}">
    <filterColumn colId="6" showButton="0"/>
  </autoFilter>
  <mergeCells count="4">
    <mergeCell ref="A1:K1"/>
    <mergeCell ref="A2:K2"/>
    <mergeCell ref="A3:K3"/>
    <mergeCell ref="G6:H6"/>
  </mergeCells>
  <conditionalFormatting sqref="B1:B1048576">
    <cfRule type="duplicateValues" dxfId="54" priority="4"/>
    <cfRule type="duplicateValues" dxfId="53" priority="5"/>
  </conditionalFormatting>
  <conditionalFormatting sqref="D1:D1048576">
    <cfRule type="duplicateValues" dxfId="52" priority="1"/>
    <cfRule type="duplicateValues" dxfId="51" priority="3"/>
  </conditionalFormatting>
  <conditionalFormatting sqref="K1:K1048576">
    <cfRule type="containsText" dxfId="50" priority="2" operator="containsText" text="VENCIDAS">
      <formula>NOT(ISERROR(SEARCH("VENCIDAS",K1)))</formula>
    </cfRule>
  </conditionalFormatting>
  <pageMargins left="0.70866141732283472" right="0.70866141732283472" top="0.74803149606299213" bottom="0.74803149606299213" header="0.31496062992125984" footer="0.31496062992125984"/>
  <pageSetup paperSize="14" scale="4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172A6-CA38-44F4-A5CC-830B284B5B3B}">
  <sheetPr>
    <pageSetUpPr fitToPage="1"/>
  </sheetPr>
  <dimension ref="A1:R20"/>
  <sheetViews>
    <sheetView topLeftCell="C1" workbookViewId="0">
      <pane ySplit="6" topLeftCell="A7" activePane="bottomLeft" state="frozen"/>
      <selection pane="bottomLeft" activeCell="M7" sqref="M7:N7"/>
    </sheetView>
  </sheetViews>
  <sheetFormatPr baseColWidth="10" defaultColWidth="11.453125" defaultRowHeight="12.5" x14ac:dyDescent="0.25"/>
  <cols>
    <col min="1" max="1" width="7.81640625" style="3" customWidth="1"/>
    <col min="2" max="2" width="13.54296875" style="3" customWidth="1"/>
    <col min="3" max="3" width="10.81640625" style="3" customWidth="1"/>
    <col min="4" max="4" width="33.54296875" style="3" customWidth="1"/>
    <col min="5" max="5" width="23.54296875" style="3" customWidth="1"/>
    <col min="6" max="6" width="11.26953125" style="5" customWidth="1"/>
    <col min="7" max="7" width="12.1796875" style="53" customWidth="1"/>
    <col min="8" max="8" width="11.54296875" style="58" customWidth="1"/>
    <col min="9" max="10" width="17" style="5" customWidth="1"/>
    <col min="11" max="11" width="16.7265625" style="3" customWidth="1"/>
    <col min="12" max="12" width="23.26953125" style="3" hidden="1" customWidth="1"/>
    <col min="13" max="13" width="19.1796875" style="93" customWidth="1"/>
    <col min="14" max="14" width="20.453125" style="41" customWidth="1"/>
    <col min="15" max="15" width="23" style="3" customWidth="1"/>
    <col min="16" max="16" width="11.453125" style="3"/>
    <col min="17" max="17" width="11.7265625" style="3" customWidth="1"/>
    <col min="18" max="16384" width="11.453125" style="3"/>
  </cols>
  <sheetData>
    <row r="1" spans="1:18" s="1" customFormat="1" ht="15.5" x14ac:dyDescent="0.35">
      <c r="A1" s="210" t="s">
        <v>612</v>
      </c>
      <c r="B1" s="210"/>
      <c r="C1" s="210"/>
      <c r="D1" s="210"/>
      <c r="E1" s="210"/>
      <c r="F1" s="210"/>
      <c r="G1" s="225"/>
      <c r="H1" s="225"/>
      <c r="I1" s="210"/>
      <c r="J1" s="210"/>
      <c r="K1" s="210"/>
      <c r="M1" s="92"/>
      <c r="N1" s="80"/>
    </row>
    <row r="2" spans="1:18" s="1" customFormat="1" ht="13" x14ac:dyDescent="0.3">
      <c r="A2" s="211" t="s">
        <v>99</v>
      </c>
      <c r="B2" s="211"/>
      <c r="C2" s="211"/>
      <c r="D2" s="211"/>
      <c r="E2" s="211"/>
      <c r="F2" s="211"/>
      <c r="G2" s="226"/>
      <c r="H2" s="226"/>
      <c r="I2" s="211"/>
      <c r="J2" s="211"/>
      <c r="K2" s="211"/>
      <c r="M2" s="92"/>
      <c r="N2" s="80"/>
    </row>
    <row r="3" spans="1:18" s="1" customFormat="1" ht="13" x14ac:dyDescent="0.3">
      <c r="A3" s="211"/>
      <c r="B3" s="211"/>
      <c r="C3" s="211"/>
      <c r="D3" s="211"/>
      <c r="E3" s="211"/>
      <c r="F3" s="211"/>
      <c r="G3" s="226"/>
      <c r="H3" s="226"/>
      <c r="I3" s="211"/>
      <c r="J3" s="211"/>
      <c r="K3" s="211"/>
      <c r="M3" s="92"/>
      <c r="N3" s="80"/>
    </row>
    <row r="4" spans="1:18" ht="13" x14ac:dyDescent="0.3">
      <c r="C4" s="2"/>
      <c r="E4" s="2"/>
      <c r="F4" s="44"/>
      <c r="G4" s="51"/>
      <c r="H4" s="56"/>
      <c r="I4" s="44"/>
      <c r="J4" s="44"/>
    </row>
    <row r="5" spans="1:18" ht="13.5" thickBot="1" x14ac:dyDescent="0.35">
      <c r="A5" s="4"/>
      <c r="B5" s="4"/>
      <c r="C5" s="4"/>
      <c r="D5" s="4"/>
      <c r="E5" s="4"/>
      <c r="F5" s="4"/>
      <c r="G5" s="52"/>
      <c r="H5" s="57"/>
      <c r="I5" s="4"/>
      <c r="J5" s="4"/>
      <c r="K5" s="5"/>
    </row>
    <row r="6" spans="1:18" s="123" customFormat="1" ht="35" thickBot="1" x14ac:dyDescent="0.3">
      <c r="A6" s="117" t="s">
        <v>100</v>
      </c>
      <c r="B6" s="118" t="s">
        <v>105</v>
      </c>
      <c r="C6" s="118" t="s">
        <v>106</v>
      </c>
      <c r="D6" s="119" t="s">
        <v>4</v>
      </c>
      <c r="E6" s="119" t="s">
        <v>5</v>
      </c>
      <c r="F6" s="118" t="s">
        <v>109</v>
      </c>
      <c r="G6" s="227" t="s">
        <v>107</v>
      </c>
      <c r="H6" s="228"/>
      <c r="I6" s="120" t="s">
        <v>110</v>
      </c>
      <c r="J6" s="120" t="s">
        <v>108</v>
      </c>
      <c r="K6" s="118" t="s">
        <v>8</v>
      </c>
      <c r="L6" s="91" t="s">
        <v>104</v>
      </c>
      <c r="M6" s="121" t="s">
        <v>608</v>
      </c>
      <c r="N6" s="119" t="s">
        <v>609</v>
      </c>
      <c r="O6" s="122" t="s">
        <v>611</v>
      </c>
      <c r="P6" s="132" t="s">
        <v>614</v>
      </c>
      <c r="Q6" s="133" t="s">
        <v>616</v>
      </c>
      <c r="R6" s="132" t="s">
        <v>617</v>
      </c>
    </row>
    <row r="7" spans="1:18" ht="38.5" x14ac:dyDescent="0.35">
      <c r="A7" s="33">
        <v>1</v>
      </c>
      <c r="B7" s="62">
        <v>1082917858</v>
      </c>
      <c r="C7" s="9">
        <v>44075</v>
      </c>
      <c r="D7" s="65" t="s">
        <v>122</v>
      </c>
      <c r="E7" s="65" t="s">
        <v>539</v>
      </c>
      <c r="F7" s="8">
        <f t="shared" ref="F7:F8" ca="1" si="0">DATEDIF(C7,TODAY(),"Y")</f>
        <v>3</v>
      </c>
      <c r="G7" s="9">
        <v>44075</v>
      </c>
      <c r="H7" s="9">
        <f t="shared" ref="H7:H8" ca="1" si="1">DATE(YEAR(G7)+I7,MONTH(G7),DAY(G7))</f>
        <v>45170</v>
      </c>
      <c r="I7" s="8">
        <f t="shared" ref="I7:I8" ca="1" si="2">DATEDIF(G7,TODAY(),"Y")</f>
        <v>3</v>
      </c>
      <c r="J7" s="8">
        <f t="shared" ref="J7:J8" ca="1" si="3">+I7*15</f>
        <v>45</v>
      </c>
      <c r="K7" s="14" t="str">
        <f t="shared" ref="K7:K8" ca="1" si="4">IF(I7&gt;=1,"VENCIDAS","----")</f>
        <v>VENCIDAS</v>
      </c>
      <c r="L7" s="11"/>
      <c r="M7" s="83" t="e">
        <f>+VLOOKUP(B7,#REF!,12,0)</f>
        <v>#REF!</v>
      </c>
      <c r="N7" s="83" t="e">
        <f>+VLOOKUP(B7,#REF!,13,0)</f>
        <v>#REF!</v>
      </c>
      <c r="O7" s="85"/>
      <c r="P7" s="93" t="s">
        <v>618</v>
      </c>
    </row>
    <row r="8" spans="1:18" ht="14.5" x14ac:dyDescent="0.35">
      <c r="A8" s="33">
        <v>2</v>
      </c>
      <c r="B8" s="62">
        <v>1082834381</v>
      </c>
      <c r="C8" s="9">
        <v>44075</v>
      </c>
      <c r="D8" s="65" t="s">
        <v>130</v>
      </c>
      <c r="E8" s="65" t="s">
        <v>43</v>
      </c>
      <c r="F8" s="8">
        <f t="shared" ca="1" si="0"/>
        <v>3</v>
      </c>
      <c r="G8" s="9">
        <v>44075</v>
      </c>
      <c r="H8" s="9">
        <f t="shared" ca="1" si="1"/>
        <v>45170</v>
      </c>
      <c r="I8" s="8">
        <f t="shared" ca="1" si="2"/>
        <v>3</v>
      </c>
      <c r="J8" s="8">
        <f t="shared" ca="1" si="3"/>
        <v>45</v>
      </c>
      <c r="K8" s="14" t="str">
        <f t="shared" ca="1" si="4"/>
        <v>VENCIDAS</v>
      </c>
      <c r="L8" s="11"/>
      <c r="M8" s="83" t="e">
        <f>+VLOOKUP(B8,#REF!,12,0)</f>
        <v>#REF!</v>
      </c>
      <c r="N8" s="83" t="e">
        <f>+VLOOKUP(B8,#REF!,13,0)</f>
        <v>#REF!</v>
      </c>
      <c r="O8" s="85"/>
    </row>
    <row r="9" spans="1:18" ht="14.5" x14ac:dyDescent="0.35">
      <c r="A9" s="33">
        <v>3</v>
      </c>
      <c r="B9" s="62">
        <v>1085170003</v>
      </c>
      <c r="C9" s="9">
        <v>44075</v>
      </c>
      <c r="D9" s="65" t="s">
        <v>185</v>
      </c>
      <c r="E9" s="65" t="s">
        <v>539</v>
      </c>
      <c r="F9" s="8">
        <f t="shared" ref="F9" ca="1" si="5">DATEDIF(C9,TODAY(),"Y")</f>
        <v>3</v>
      </c>
      <c r="G9" s="9">
        <v>44075</v>
      </c>
      <c r="H9" s="9">
        <f t="shared" ref="H9" ca="1" si="6">DATE(YEAR(G9)+I9,MONTH(G9),DAY(G9))</f>
        <v>45170</v>
      </c>
      <c r="I9" s="8">
        <f t="shared" ref="I9" ca="1" si="7">DATEDIF(G9,TODAY(),"Y")</f>
        <v>3</v>
      </c>
      <c r="J9" s="8">
        <f t="shared" ref="J9" ca="1" si="8">+I9*15</f>
        <v>45</v>
      </c>
      <c r="K9" s="14" t="str">
        <f t="shared" ref="K9" ca="1" si="9">IF(I9&gt;=1,"VENCIDAS","----")</f>
        <v>VENCIDAS</v>
      </c>
      <c r="L9" s="11"/>
      <c r="M9" s="83" t="e">
        <f>+VLOOKUP(B9,#REF!,12,0)</f>
        <v>#REF!</v>
      </c>
      <c r="N9" s="83" t="e">
        <f>+VLOOKUP(B9,#REF!,13,0)</f>
        <v>#REF!</v>
      </c>
      <c r="O9" s="85"/>
    </row>
    <row r="10" spans="1:18" ht="14.5" x14ac:dyDescent="0.35">
      <c r="A10" s="33">
        <v>4</v>
      </c>
      <c r="B10" s="62">
        <v>1065618816</v>
      </c>
      <c r="C10" s="9">
        <v>44075</v>
      </c>
      <c r="D10" s="65" t="s">
        <v>241</v>
      </c>
      <c r="E10" s="65" t="s">
        <v>539</v>
      </c>
      <c r="F10" s="8">
        <f t="shared" ref="F10" ca="1" si="10">DATEDIF(C10,TODAY(),"Y")</f>
        <v>3</v>
      </c>
      <c r="G10" s="9">
        <v>44075</v>
      </c>
      <c r="H10" s="9">
        <f t="shared" ref="H10" ca="1" si="11">DATE(YEAR(G10)+I10,MONTH(G10),DAY(G10))</f>
        <v>45170</v>
      </c>
      <c r="I10" s="8">
        <f t="shared" ref="I10" ca="1" si="12">DATEDIF(G10,TODAY(),"Y")</f>
        <v>3</v>
      </c>
      <c r="J10" s="8">
        <f t="shared" ref="J10" ca="1" si="13">+I10*15</f>
        <v>45</v>
      </c>
      <c r="K10" s="14" t="str">
        <f t="shared" ref="K10" ca="1" si="14">IF(I10&gt;=1,"VENCIDAS","----")</f>
        <v>VENCIDAS</v>
      </c>
      <c r="L10" s="11"/>
      <c r="M10" s="83" t="e">
        <f>+VLOOKUP(B10,#REF!,12,0)</f>
        <v>#REF!</v>
      </c>
      <c r="N10" s="83" t="e">
        <f>+VLOOKUP(B10,#REF!,13,0)</f>
        <v>#REF!</v>
      </c>
      <c r="O10" s="85"/>
    </row>
    <row r="11" spans="1:18" ht="14.5" x14ac:dyDescent="0.35">
      <c r="A11" s="33">
        <v>5</v>
      </c>
      <c r="B11" s="62">
        <v>1083027933</v>
      </c>
      <c r="C11" s="9">
        <v>44075</v>
      </c>
      <c r="D11" s="65" t="s">
        <v>387</v>
      </c>
      <c r="E11" s="65" t="s">
        <v>539</v>
      </c>
      <c r="F11" s="8">
        <f t="shared" ref="F11" ca="1" si="15">DATEDIF(C11,TODAY(),"Y")</f>
        <v>3</v>
      </c>
      <c r="G11" s="9">
        <v>44075</v>
      </c>
      <c r="H11" s="9">
        <f t="shared" ref="H11" ca="1" si="16">DATE(YEAR(G11)+I11,MONTH(G11),DAY(G11))</f>
        <v>45170</v>
      </c>
      <c r="I11" s="8">
        <f t="shared" ref="I11:I12" ca="1" si="17">DATEDIF(G11,TODAY(),"Y")</f>
        <v>3</v>
      </c>
      <c r="J11" s="8">
        <f t="shared" ref="J11" ca="1" si="18">+I11*15</f>
        <v>45</v>
      </c>
      <c r="K11" s="14" t="str">
        <f t="shared" ref="K11" ca="1" si="19">IF(I11&gt;=1,"VENCIDAS","----")</f>
        <v>VENCIDAS</v>
      </c>
      <c r="L11" s="11"/>
      <c r="M11" s="83" t="e">
        <f>+VLOOKUP(B11,#REF!,12,0)</f>
        <v>#REF!</v>
      </c>
      <c r="N11" s="83" t="e">
        <f>+VLOOKUP(B11,#REF!,13,0)</f>
        <v>#REF!</v>
      </c>
      <c r="O11" s="85"/>
    </row>
    <row r="12" spans="1:18" ht="14.5" x14ac:dyDescent="0.35">
      <c r="A12" s="33">
        <v>6</v>
      </c>
      <c r="B12" s="62">
        <v>1004345536</v>
      </c>
      <c r="C12" s="9">
        <v>44084</v>
      </c>
      <c r="D12" s="65" t="s">
        <v>423</v>
      </c>
      <c r="E12" s="65" t="s">
        <v>592</v>
      </c>
      <c r="F12" s="8">
        <f t="shared" ref="F12:F15" ca="1" si="20">DATEDIF(C12,TODAY(),"Y")</f>
        <v>3</v>
      </c>
      <c r="G12" s="9">
        <v>44084</v>
      </c>
      <c r="H12" s="9">
        <f t="shared" ref="H12:H15" ca="1" si="21">DATE(YEAR(G12)+I12,MONTH(G12),DAY(G12))</f>
        <v>45179</v>
      </c>
      <c r="I12" s="8">
        <f t="shared" ca="1" si="17"/>
        <v>3</v>
      </c>
      <c r="J12" s="8">
        <f t="shared" ref="J12:J15" ca="1" si="22">+I12*15</f>
        <v>45</v>
      </c>
      <c r="K12" s="14" t="str">
        <f t="shared" ref="K12:K15" ca="1" si="23">IF(I12&gt;=1,"VENCIDAS","----")</f>
        <v>VENCIDAS</v>
      </c>
      <c r="L12" s="11"/>
      <c r="M12" s="83" t="e">
        <f>+VLOOKUP(B12,#REF!,12,0)</f>
        <v>#REF!</v>
      </c>
      <c r="N12" s="83" t="e">
        <f>+VLOOKUP(B12,#REF!,13,0)</f>
        <v>#REF!</v>
      </c>
      <c r="O12" s="85"/>
    </row>
    <row r="13" spans="1:18" ht="14.5" x14ac:dyDescent="0.35">
      <c r="A13" s="33">
        <v>7</v>
      </c>
      <c r="B13" s="62">
        <v>1081829892</v>
      </c>
      <c r="C13" s="9">
        <v>44119</v>
      </c>
      <c r="D13" s="65" t="s">
        <v>442</v>
      </c>
      <c r="E13" s="65" t="s">
        <v>43</v>
      </c>
      <c r="F13" s="8">
        <f t="shared" ca="1" si="20"/>
        <v>3</v>
      </c>
      <c r="G13" s="9">
        <v>44119</v>
      </c>
      <c r="H13" s="9">
        <f t="shared" ca="1" si="21"/>
        <v>45214</v>
      </c>
      <c r="I13" s="8">
        <f t="shared" ref="I13:I15" ca="1" si="24">DATEDIF(G13,TODAY(),"Y")</f>
        <v>3</v>
      </c>
      <c r="J13" s="8">
        <f t="shared" ca="1" si="22"/>
        <v>45</v>
      </c>
      <c r="K13" s="14" t="str">
        <f t="shared" ca="1" si="23"/>
        <v>VENCIDAS</v>
      </c>
      <c r="L13" s="11"/>
      <c r="M13" s="83" t="e">
        <f>+VLOOKUP(B13,#REF!,12,0)</f>
        <v>#REF!</v>
      </c>
      <c r="N13" s="83" t="e">
        <f>+VLOOKUP(B13,#REF!,13,0)</f>
        <v>#REF!</v>
      </c>
      <c r="O13" s="85"/>
    </row>
    <row r="14" spans="1:18" ht="14.5" x14ac:dyDescent="0.35">
      <c r="A14" s="33">
        <v>8</v>
      </c>
      <c r="B14" s="62">
        <v>1082999142</v>
      </c>
      <c r="C14" s="9">
        <v>44119</v>
      </c>
      <c r="D14" s="65" t="s">
        <v>445</v>
      </c>
      <c r="E14" s="65" t="s">
        <v>43</v>
      </c>
      <c r="F14" s="8">
        <f t="shared" ca="1" si="20"/>
        <v>3</v>
      </c>
      <c r="G14" s="9">
        <v>44119</v>
      </c>
      <c r="H14" s="9">
        <f t="shared" ca="1" si="21"/>
        <v>45214</v>
      </c>
      <c r="I14" s="8">
        <f t="shared" ca="1" si="24"/>
        <v>3</v>
      </c>
      <c r="J14" s="8">
        <f t="shared" ca="1" si="22"/>
        <v>45</v>
      </c>
      <c r="K14" s="14" t="str">
        <f t="shared" ca="1" si="23"/>
        <v>VENCIDAS</v>
      </c>
      <c r="L14" s="11"/>
      <c r="M14" s="83" t="e">
        <f>+VLOOKUP(B14,#REF!,12,0)</f>
        <v>#REF!</v>
      </c>
      <c r="N14" s="83" t="e">
        <f>+VLOOKUP(B14,#REF!,13,0)</f>
        <v>#REF!</v>
      </c>
      <c r="O14" s="85"/>
    </row>
    <row r="15" spans="1:18" ht="14.5" x14ac:dyDescent="0.35">
      <c r="A15" s="33">
        <v>9</v>
      </c>
      <c r="B15" s="62">
        <v>24712533</v>
      </c>
      <c r="C15" s="9">
        <v>44200</v>
      </c>
      <c r="D15" s="65" t="s">
        <v>467</v>
      </c>
      <c r="E15" s="65" t="s">
        <v>43</v>
      </c>
      <c r="F15" s="8">
        <f t="shared" ca="1" si="20"/>
        <v>3</v>
      </c>
      <c r="G15" s="9">
        <v>44200</v>
      </c>
      <c r="H15" s="9">
        <f t="shared" ca="1" si="21"/>
        <v>45295</v>
      </c>
      <c r="I15" s="8">
        <f t="shared" ca="1" si="24"/>
        <v>3</v>
      </c>
      <c r="J15" s="8">
        <f t="shared" ca="1" si="22"/>
        <v>45</v>
      </c>
      <c r="K15" s="14" t="str">
        <f t="shared" ca="1" si="23"/>
        <v>VENCIDAS</v>
      </c>
      <c r="L15" s="11"/>
      <c r="M15" s="83" t="e">
        <f>+VLOOKUP(B15,#REF!,12,0)</f>
        <v>#REF!</v>
      </c>
      <c r="N15" s="83" t="e">
        <f>+VLOOKUP(B15,#REF!,13,0)</f>
        <v>#REF!</v>
      </c>
      <c r="O15" s="85"/>
    </row>
    <row r="16" spans="1:18" ht="14.5" x14ac:dyDescent="0.35">
      <c r="A16" s="33">
        <v>10</v>
      </c>
      <c r="B16" s="62">
        <v>1082873928</v>
      </c>
      <c r="C16" s="9">
        <v>44371</v>
      </c>
      <c r="D16" s="65" t="s">
        <v>516</v>
      </c>
      <c r="E16" s="65" t="s">
        <v>538</v>
      </c>
      <c r="F16" s="8">
        <f t="shared" ref="F16" ca="1" si="25">DATEDIF(C16,TODAY(),"Y")</f>
        <v>2</v>
      </c>
      <c r="G16" s="9">
        <v>44371</v>
      </c>
      <c r="H16" s="9">
        <f t="shared" ref="H16" ca="1" si="26">DATE(YEAR(G16)+I16,MONTH(G16),DAY(G16))</f>
        <v>45101</v>
      </c>
      <c r="I16" s="8">
        <f t="shared" ref="I16" ca="1" si="27">DATEDIF(G16,TODAY(),"Y")</f>
        <v>2</v>
      </c>
      <c r="J16" s="8">
        <f t="shared" ref="J16" ca="1" si="28">+I16*15</f>
        <v>30</v>
      </c>
      <c r="K16" s="14" t="str">
        <f t="shared" ref="K16" ca="1" si="29">IF(I16&gt;=1,"VENCIDAS","----")</f>
        <v>VENCIDAS</v>
      </c>
      <c r="L16" s="11"/>
      <c r="M16" s="83" t="e">
        <f>+VLOOKUP(B16,#REF!,12,0)</f>
        <v>#REF!</v>
      </c>
      <c r="N16" s="83" t="e">
        <f>+VLOOKUP(B16,#REF!,13,0)</f>
        <v>#REF!</v>
      </c>
      <c r="O16" s="85"/>
    </row>
    <row r="17" spans="1:10" x14ac:dyDescent="0.25">
      <c r="A17" s="50"/>
    </row>
    <row r="18" spans="1:10" ht="13" thickBot="1" x14ac:dyDescent="0.3">
      <c r="A18" s="50"/>
    </row>
    <row r="19" spans="1:10" ht="13.5" thickBot="1" x14ac:dyDescent="0.35">
      <c r="B19" s="31"/>
      <c r="C19" s="42"/>
      <c r="D19" s="32" t="s">
        <v>101</v>
      </c>
      <c r="E19" s="32" t="s">
        <v>5</v>
      </c>
      <c r="F19" s="47"/>
      <c r="G19" s="54"/>
      <c r="H19" s="59"/>
      <c r="I19" s="47"/>
      <c r="J19" s="47"/>
    </row>
    <row r="20" spans="1:10" ht="13" thickBot="1" x14ac:dyDescent="0.3">
      <c r="B20" s="30"/>
      <c r="C20" s="43" t="s">
        <v>604</v>
      </c>
      <c r="D20" s="29" t="s">
        <v>607</v>
      </c>
      <c r="E20" s="30" t="s">
        <v>539</v>
      </c>
      <c r="F20" s="48"/>
      <c r="G20" s="55"/>
      <c r="H20" s="60"/>
      <c r="I20" s="48"/>
      <c r="J20" s="48"/>
    </row>
  </sheetData>
  <protectedRanges>
    <protectedRange algorithmName="SHA-512" hashValue="MFY2hXQb2AJeYDTxtkRqXxNahVaSiVOcnYkQ04NF+HiqedG529wAPPsjvkRLd0xbU2/3QO+sUEsilLD17aQeYQ==" saltValue="ZmfalpGPFFjs65YAgnizhw==" spinCount="100000" sqref="A1:N6 A7:L16" name="Rango1"/>
    <protectedRange algorithmName="SHA-512" hashValue="MFY2hXQb2AJeYDTxtkRqXxNahVaSiVOcnYkQ04NF+HiqedG529wAPPsjvkRLd0xbU2/3QO+sUEsilLD17aQeYQ==" saltValue="ZmfalpGPFFjs65YAgnizhw==" spinCount="100000" sqref="M7:N16" name="Rango1_2_1_1_1"/>
  </protectedRanges>
  <autoFilter ref="A6:AX16" xr:uid="{BACA5FBA-0303-4EC5-9E25-2695F64AF018}">
    <filterColumn colId="6" showButton="0"/>
  </autoFilter>
  <mergeCells count="4">
    <mergeCell ref="A1:K1"/>
    <mergeCell ref="A2:K2"/>
    <mergeCell ref="A3:K3"/>
    <mergeCell ref="G6:H6"/>
  </mergeCells>
  <conditionalFormatting sqref="B1:B1048576">
    <cfRule type="duplicateValues" dxfId="49" priority="4"/>
    <cfRule type="duplicateValues" dxfId="48" priority="5"/>
  </conditionalFormatting>
  <conditionalFormatting sqref="D1:D1048576">
    <cfRule type="duplicateValues" dxfId="47" priority="1"/>
    <cfRule type="duplicateValues" dxfId="46" priority="3"/>
  </conditionalFormatting>
  <conditionalFormatting sqref="K1:K1048576">
    <cfRule type="containsText" dxfId="45" priority="2" operator="containsText" text="VENCIDAS">
      <formula>NOT(ISERROR(SEARCH("VENCIDAS",K1)))</formula>
    </cfRule>
  </conditionalFormatting>
  <pageMargins left="0.70866141732283472" right="0.70866141732283472" top="0.74803149606299213" bottom="0.74803149606299213" header="0.31496062992125984" footer="0.31496062992125984"/>
  <pageSetup paperSize="14" scale="54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810F4-3FFA-4149-B29C-087284994967}">
  <sheetPr>
    <pageSetUpPr fitToPage="1"/>
  </sheetPr>
  <dimension ref="A1:O17"/>
  <sheetViews>
    <sheetView workbookViewId="0">
      <pane ySplit="6" topLeftCell="A7" activePane="bottomLeft" state="frozen"/>
      <selection pane="bottomLeft" activeCell="M7" sqref="M7:N7"/>
    </sheetView>
  </sheetViews>
  <sheetFormatPr baseColWidth="10" defaultColWidth="11.453125" defaultRowHeight="12.5" x14ac:dyDescent="0.25"/>
  <cols>
    <col min="1" max="1" width="7.81640625" style="3" customWidth="1"/>
    <col min="2" max="2" width="13.54296875" style="3" customWidth="1"/>
    <col min="3" max="3" width="10.81640625" style="3" customWidth="1"/>
    <col min="4" max="4" width="33.54296875" style="3" customWidth="1"/>
    <col min="5" max="5" width="23.54296875" style="3" customWidth="1"/>
    <col min="6" max="6" width="11.26953125" style="5" customWidth="1"/>
    <col min="7" max="7" width="12.1796875" style="53" customWidth="1"/>
    <col min="8" max="8" width="11.54296875" style="58" customWidth="1"/>
    <col min="9" max="10" width="17" style="5" customWidth="1"/>
    <col min="11" max="11" width="16.7265625" style="3" customWidth="1"/>
    <col min="12" max="12" width="23.26953125" style="3" hidden="1" customWidth="1"/>
    <col min="13" max="13" width="19.1796875" style="93" customWidth="1"/>
    <col min="14" max="14" width="20.453125" style="41" customWidth="1"/>
    <col min="15" max="15" width="23" style="3" customWidth="1"/>
    <col min="16" max="16384" width="11.453125" style="3"/>
  </cols>
  <sheetData>
    <row r="1" spans="1:15" s="1" customFormat="1" ht="15.5" x14ac:dyDescent="0.35">
      <c r="A1" s="210" t="s">
        <v>612</v>
      </c>
      <c r="B1" s="210"/>
      <c r="C1" s="210"/>
      <c r="D1" s="210"/>
      <c r="E1" s="210"/>
      <c r="F1" s="210"/>
      <c r="G1" s="225"/>
      <c r="H1" s="225"/>
      <c r="I1" s="210"/>
      <c r="J1" s="210"/>
      <c r="K1" s="210"/>
      <c r="M1" s="92"/>
      <c r="N1" s="80"/>
    </row>
    <row r="2" spans="1:15" s="1" customFormat="1" ht="13" x14ac:dyDescent="0.3">
      <c r="A2" s="211" t="s">
        <v>99</v>
      </c>
      <c r="B2" s="211"/>
      <c r="C2" s="211"/>
      <c r="D2" s="211"/>
      <c r="E2" s="211"/>
      <c r="F2" s="211"/>
      <c r="G2" s="226"/>
      <c r="H2" s="226"/>
      <c r="I2" s="211"/>
      <c r="J2" s="211"/>
      <c r="K2" s="211"/>
      <c r="M2" s="92"/>
      <c r="N2" s="80"/>
    </row>
    <row r="3" spans="1:15" s="1" customFormat="1" ht="13" x14ac:dyDescent="0.3">
      <c r="A3" s="211"/>
      <c r="B3" s="211"/>
      <c r="C3" s="211"/>
      <c r="D3" s="211"/>
      <c r="E3" s="211"/>
      <c r="F3" s="211"/>
      <c r="G3" s="226"/>
      <c r="H3" s="226"/>
      <c r="I3" s="211"/>
      <c r="J3" s="211"/>
      <c r="K3" s="211"/>
      <c r="M3" s="92"/>
      <c r="N3" s="80"/>
    </row>
    <row r="4" spans="1:15" ht="13" x14ac:dyDescent="0.3">
      <c r="C4" s="2"/>
      <c r="E4" s="2"/>
      <c r="F4" s="44"/>
      <c r="G4" s="51"/>
      <c r="H4" s="56"/>
      <c r="I4" s="44"/>
      <c r="J4" s="44"/>
    </row>
    <row r="5" spans="1:15" ht="13.5" thickBot="1" x14ac:dyDescent="0.35">
      <c r="A5" s="4"/>
      <c r="B5" s="4"/>
      <c r="C5" s="4"/>
      <c r="D5" s="4"/>
      <c r="E5" s="4"/>
      <c r="F5" s="4"/>
      <c r="G5" s="52"/>
      <c r="H5" s="57"/>
      <c r="I5" s="4"/>
      <c r="J5" s="4"/>
      <c r="K5" s="5"/>
    </row>
    <row r="6" spans="1:15" s="123" customFormat="1" ht="35" thickBot="1" x14ac:dyDescent="0.3">
      <c r="A6" s="117" t="s">
        <v>100</v>
      </c>
      <c r="B6" s="118" t="s">
        <v>105</v>
      </c>
      <c r="C6" s="118" t="s">
        <v>106</v>
      </c>
      <c r="D6" s="119" t="s">
        <v>4</v>
      </c>
      <c r="E6" s="119" t="s">
        <v>5</v>
      </c>
      <c r="F6" s="118" t="s">
        <v>109</v>
      </c>
      <c r="G6" s="227" t="s">
        <v>107</v>
      </c>
      <c r="H6" s="228"/>
      <c r="I6" s="120" t="s">
        <v>110</v>
      </c>
      <c r="J6" s="120" t="s">
        <v>108</v>
      </c>
      <c r="K6" s="118" t="s">
        <v>8</v>
      </c>
      <c r="L6" s="91" t="s">
        <v>104</v>
      </c>
      <c r="M6" s="121" t="s">
        <v>608</v>
      </c>
      <c r="N6" s="119" t="s">
        <v>609</v>
      </c>
      <c r="O6" s="122" t="s">
        <v>611</v>
      </c>
    </row>
    <row r="7" spans="1:15" ht="14.5" x14ac:dyDescent="0.35">
      <c r="A7" s="33">
        <v>1</v>
      </c>
      <c r="B7" s="62">
        <v>85154054</v>
      </c>
      <c r="C7" s="9">
        <v>44075</v>
      </c>
      <c r="D7" s="65" t="s">
        <v>179</v>
      </c>
      <c r="E7" s="65" t="s">
        <v>539</v>
      </c>
      <c r="F7" s="8">
        <f t="shared" ref="F7" ca="1" si="0">DATEDIF(C7,TODAY(),"Y")</f>
        <v>3</v>
      </c>
      <c r="G7" s="9">
        <v>44075</v>
      </c>
      <c r="H7" s="9">
        <f t="shared" ref="H7" ca="1" si="1">DATE(YEAR(G7)+I7,MONTH(G7),DAY(G7))</f>
        <v>45170</v>
      </c>
      <c r="I7" s="8">
        <f t="shared" ref="I7:I8" ca="1" si="2">DATEDIF(G7,TODAY(),"Y")</f>
        <v>3</v>
      </c>
      <c r="J7" s="8">
        <f t="shared" ref="J7" ca="1" si="3">+I7*15</f>
        <v>45</v>
      </c>
      <c r="K7" s="14" t="str">
        <f t="shared" ref="K7" ca="1" si="4">IF(I7&gt;=1,"VENCIDAS","----")</f>
        <v>VENCIDAS</v>
      </c>
      <c r="L7" s="11"/>
      <c r="M7" s="83" t="e">
        <f>+VLOOKUP(B7,#REF!,12,0)</f>
        <v>#REF!</v>
      </c>
      <c r="N7" s="83" t="e">
        <f>+VLOOKUP(B7,#REF!,13,0)</f>
        <v>#REF!</v>
      </c>
      <c r="O7" s="85"/>
    </row>
    <row r="8" spans="1:15" ht="14.5" x14ac:dyDescent="0.35">
      <c r="A8" s="33">
        <v>2</v>
      </c>
      <c r="B8" s="62">
        <v>91494599</v>
      </c>
      <c r="C8" s="9">
        <v>44075</v>
      </c>
      <c r="D8" s="65" t="s">
        <v>229</v>
      </c>
      <c r="E8" s="65" t="s">
        <v>538</v>
      </c>
      <c r="F8" s="8">
        <f t="shared" ref="F8" ca="1" si="5">DATEDIF(C8,TODAY(),"Y")</f>
        <v>3</v>
      </c>
      <c r="G8" s="9">
        <v>44075</v>
      </c>
      <c r="H8" s="9">
        <f t="shared" ref="H8" ca="1" si="6">DATE(YEAR(G8)+I8,MONTH(G8),DAY(G8))</f>
        <v>45170</v>
      </c>
      <c r="I8" s="8">
        <f t="shared" ca="1" si="2"/>
        <v>3</v>
      </c>
      <c r="J8" s="8">
        <f t="shared" ref="J8" ca="1" si="7">+I8*15</f>
        <v>45</v>
      </c>
      <c r="K8" s="14" t="str">
        <f t="shared" ref="K8" ca="1" si="8">IF(I8&gt;=1,"VENCIDAS","----")</f>
        <v>VENCIDAS</v>
      </c>
      <c r="L8" s="11"/>
      <c r="M8" s="83" t="e">
        <f>+VLOOKUP(B8,#REF!,12,0)</f>
        <v>#REF!</v>
      </c>
      <c r="N8" s="83" t="e">
        <f>+VLOOKUP(B8,#REF!,13,0)</f>
        <v>#REF!</v>
      </c>
      <c r="O8" s="85"/>
    </row>
    <row r="9" spans="1:15" ht="14.5" x14ac:dyDescent="0.35">
      <c r="A9" s="33">
        <v>3</v>
      </c>
      <c r="B9" s="62">
        <v>1082882681</v>
      </c>
      <c r="C9" s="9">
        <v>44075</v>
      </c>
      <c r="D9" s="65" t="s">
        <v>361</v>
      </c>
      <c r="E9" s="65" t="s">
        <v>43</v>
      </c>
      <c r="F9" s="8">
        <f t="shared" ref="F9:F10" ca="1" si="9">DATEDIF(C9,TODAY(),"Y")</f>
        <v>3</v>
      </c>
      <c r="G9" s="9">
        <v>44075</v>
      </c>
      <c r="H9" s="9">
        <f t="shared" ref="H9:H10" ca="1" si="10">DATE(YEAR(G9)+I9,MONTH(G9),DAY(G9))</f>
        <v>45170</v>
      </c>
      <c r="I9" s="8">
        <f t="shared" ref="I9" ca="1" si="11">DATEDIF(G9,TODAY(),"Y")</f>
        <v>3</v>
      </c>
      <c r="J9" s="8">
        <f t="shared" ref="J9:J10" ca="1" si="12">+I9*15</f>
        <v>45</v>
      </c>
      <c r="K9" s="14" t="str">
        <f t="shared" ref="K9:K10" ca="1" si="13">IF(I9&gt;=1,"VENCIDAS","----")</f>
        <v>VENCIDAS</v>
      </c>
      <c r="L9" s="11"/>
      <c r="M9" s="83" t="e">
        <f>+VLOOKUP(B9,#REF!,12,0)</f>
        <v>#REF!</v>
      </c>
      <c r="N9" s="83" t="e">
        <f>+VLOOKUP(B9,#REF!,13,0)</f>
        <v>#REF!</v>
      </c>
      <c r="O9" s="85"/>
    </row>
    <row r="10" spans="1:15" ht="14.5" x14ac:dyDescent="0.35">
      <c r="A10" s="33">
        <v>4</v>
      </c>
      <c r="B10" s="62">
        <v>1002422244</v>
      </c>
      <c r="C10" s="9">
        <v>44075</v>
      </c>
      <c r="D10" s="65" t="s">
        <v>377</v>
      </c>
      <c r="E10" s="65" t="s">
        <v>539</v>
      </c>
      <c r="F10" s="8">
        <f t="shared" ca="1" si="9"/>
        <v>3</v>
      </c>
      <c r="G10" s="9">
        <v>44075</v>
      </c>
      <c r="H10" s="9">
        <f t="shared" ca="1" si="10"/>
        <v>45170</v>
      </c>
      <c r="I10" s="8">
        <f t="shared" ref="I10" ca="1" si="14">DATEDIF(G10,TODAY(),"Y")</f>
        <v>3</v>
      </c>
      <c r="J10" s="8">
        <f t="shared" ca="1" si="12"/>
        <v>45</v>
      </c>
      <c r="K10" s="14" t="str">
        <f t="shared" ca="1" si="13"/>
        <v>VENCIDAS</v>
      </c>
      <c r="L10" s="11"/>
      <c r="M10" s="83" t="e">
        <f>+VLOOKUP(B10,#REF!,12,0)</f>
        <v>#REF!</v>
      </c>
      <c r="N10" s="83" t="e">
        <f>+VLOOKUP(B10,#REF!,13,0)</f>
        <v>#REF!</v>
      </c>
      <c r="O10" s="85"/>
    </row>
    <row r="11" spans="1:15" ht="14.5" x14ac:dyDescent="0.35">
      <c r="A11" s="33">
        <v>5</v>
      </c>
      <c r="B11" s="62">
        <v>12562017</v>
      </c>
      <c r="C11" s="9">
        <v>44242</v>
      </c>
      <c r="D11" s="65" t="s">
        <v>484</v>
      </c>
      <c r="E11" s="65" t="s">
        <v>43</v>
      </c>
      <c r="F11" s="8">
        <f t="shared" ref="F11:F13" ca="1" si="15">DATEDIF(C11,TODAY(),"Y")</f>
        <v>3</v>
      </c>
      <c r="G11" s="9">
        <v>44242</v>
      </c>
      <c r="H11" s="9">
        <f t="shared" ref="H11:H13" ca="1" si="16">DATE(YEAR(G11)+I11,MONTH(G11),DAY(G11))</f>
        <v>45337</v>
      </c>
      <c r="I11" s="8">
        <f t="shared" ref="I11:I12" ca="1" si="17">DATEDIF(G11,TODAY(),"Y")</f>
        <v>3</v>
      </c>
      <c r="J11" s="8">
        <f t="shared" ref="J11:J13" ca="1" si="18">+I11*15</f>
        <v>45</v>
      </c>
      <c r="K11" s="14" t="str">
        <f t="shared" ref="K11:K13" ca="1" si="19">IF(I11&gt;=1,"VENCIDAS","----")</f>
        <v>VENCIDAS</v>
      </c>
      <c r="L11" s="11"/>
      <c r="M11" s="83" t="e">
        <f>+VLOOKUP(B11,#REF!,12,0)</f>
        <v>#REF!</v>
      </c>
      <c r="N11" s="83" t="e">
        <f>+VLOOKUP(B11,#REF!,13,0)</f>
        <v>#REF!</v>
      </c>
      <c r="O11" s="85"/>
    </row>
    <row r="12" spans="1:15" ht="14.5" x14ac:dyDescent="0.35">
      <c r="A12" s="33">
        <v>6</v>
      </c>
      <c r="B12" s="62">
        <v>1082975580</v>
      </c>
      <c r="C12" s="9">
        <v>44306</v>
      </c>
      <c r="D12" s="65" t="s">
        <v>496</v>
      </c>
      <c r="E12" s="65" t="s">
        <v>539</v>
      </c>
      <c r="F12" s="8">
        <f t="shared" ca="1" si="15"/>
        <v>2</v>
      </c>
      <c r="G12" s="9">
        <v>44306</v>
      </c>
      <c r="H12" s="9">
        <f t="shared" ca="1" si="16"/>
        <v>45036</v>
      </c>
      <c r="I12" s="8">
        <f t="shared" ca="1" si="17"/>
        <v>2</v>
      </c>
      <c r="J12" s="8">
        <f t="shared" ca="1" si="18"/>
        <v>30</v>
      </c>
      <c r="K12" s="14" t="str">
        <f t="shared" ca="1" si="19"/>
        <v>VENCIDAS</v>
      </c>
      <c r="L12" s="11"/>
      <c r="M12" s="83" t="e">
        <f>+VLOOKUP(B12,#REF!,12,0)</f>
        <v>#REF!</v>
      </c>
      <c r="N12" s="83" t="e">
        <f>+VLOOKUP(B12,#REF!,13,0)</f>
        <v>#REF!</v>
      </c>
      <c r="O12" s="85"/>
    </row>
    <row r="13" spans="1:15" ht="14.5" x14ac:dyDescent="0.35">
      <c r="A13" s="33">
        <v>7</v>
      </c>
      <c r="B13" s="62">
        <v>7629996</v>
      </c>
      <c r="C13" s="9">
        <v>44385</v>
      </c>
      <c r="D13" s="65" t="s">
        <v>519</v>
      </c>
      <c r="E13" s="65" t="s">
        <v>536</v>
      </c>
      <c r="F13" s="8">
        <f t="shared" ca="1" si="15"/>
        <v>2</v>
      </c>
      <c r="G13" s="9">
        <v>44385</v>
      </c>
      <c r="H13" s="9">
        <f t="shared" ca="1" si="16"/>
        <v>45115</v>
      </c>
      <c r="I13" s="8">
        <f t="shared" ref="I13" ca="1" si="20">DATEDIF(G13,TODAY(),"Y")</f>
        <v>2</v>
      </c>
      <c r="J13" s="8">
        <f t="shared" ca="1" si="18"/>
        <v>30</v>
      </c>
      <c r="K13" s="14" t="str">
        <f t="shared" ca="1" si="19"/>
        <v>VENCIDAS</v>
      </c>
      <c r="L13" s="11"/>
      <c r="M13" s="83" t="e">
        <f>+VLOOKUP(B13,#REF!,12,0)</f>
        <v>#REF!</v>
      </c>
      <c r="N13" s="83" t="e">
        <f>+VLOOKUP(B13,#REF!,13,0)</f>
        <v>#REF!</v>
      </c>
      <c r="O13" s="85"/>
    </row>
    <row r="14" spans="1:15" x14ac:dyDescent="0.25">
      <c r="A14" s="50"/>
    </row>
    <row r="15" spans="1:15" ht="13" thickBot="1" x14ac:dyDescent="0.3">
      <c r="A15" s="50"/>
    </row>
    <row r="16" spans="1:15" ht="13.5" thickBot="1" x14ac:dyDescent="0.35">
      <c r="B16" s="31"/>
      <c r="C16" s="42"/>
      <c r="D16" s="32" t="s">
        <v>101</v>
      </c>
      <c r="E16" s="32" t="s">
        <v>5</v>
      </c>
      <c r="F16" s="47"/>
      <c r="G16" s="54"/>
      <c r="H16" s="59"/>
      <c r="I16" s="47"/>
      <c r="J16" s="47"/>
    </row>
    <row r="17" spans="2:10" ht="13" thickBot="1" x14ac:dyDescent="0.3">
      <c r="B17" s="30"/>
      <c r="C17" s="43" t="s">
        <v>604</v>
      </c>
      <c r="D17" s="29" t="s">
        <v>607</v>
      </c>
      <c r="E17" s="30" t="s">
        <v>539</v>
      </c>
      <c r="F17" s="48"/>
      <c r="G17" s="55"/>
      <c r="H17" s="60"/>
      <c r="I17" s="48"/>
      <c r="J17" s="48"/>
    </row>
  </sheetData>
  <protectedRanges>
    <protectedRange algorithmName="SHA-512" hashValue="MFY2hXQb2AJeYDTxtkRqXxNahVaSiVOcnYkQ04NF+HiqedG529wAPPsjvkRLd0xbU2/3QO+sUEsilLD17aQeYQ==" saltValue="ZmfalpGPFFjs65YAgnizhw==" spinCount="100000" sqref="A1:N6 A7:L13" name="Rango1"/>
    <protectedRange algorithmName="SHA-512" hashValue="MFY2hXQb2AJeYDTxtkRqXxNahVaSiVOcnYkQ04NF+HiqedG529wAPPsjvkRLd0xbU2/3QO+sUEsilLD17aQeYQ==" saltValue="ZmfalpGPFFjs65YAgnizhw==" spinCount="100000" sqref="M7:N13" name="Rango1_2_1_1_1_1"/>
  </protectedRanges>
  <autoFilter ref="A6:AX13" xr:uid="{BACA5FBA-0303-4EC5-9E25-2695F64AF018}">
    <filterColumn colId="6" showButton="0"/>
  </autoFilter>
  <mergeCells count="4">
    <mergeCell ref="A1:K1"/>
    <mergeCell ref="A2:K2"/>
    <mergeCell ref="A3:K3"/>
    <mergeCell ref="G6:H6"/>
  </mergeCells>
  <conditionalFormatting sqref="B1:B1048576">
    <cfRule type="duplicateValues" dxfId="44" priority="4"/>
    <cfRule type="duplicateValues" dxfId="43" priority="5"/>
  </conditionalFormatting>
  <conditionalFormatting sqref="D1:D1048576">
    <cfRule type="duplicateValues" dxfId="42" priority="1"/>
    <cfRule type="duplicateValues" dxfId="41" priority="3"/>
  </conditionalFormatting>
  <conditionalFormatting sqref="K1:K1048576">
    <cfRule type="containsText" dxfId="40" priority="2" operator="containsText" text="VENCIDAS">
      <formula>NOT(ISERROR(SEARCH("VENCIDAS",K1)))</formula>
    </cfRule>
  </conditionalFormatting>
  <pageMargins left="0.70866141732283472" right="0.70866141732283472" top="0.74803149606299213" bottom="0.74803149606299213" header="0.31496062992125984" footer="0.31496062992125984"/>
  <pageSetup paperSize="14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</vt:i4>
      </vt:variant>
    </vt:vector>
  </HeadingPairs>
  <TitlesOfParts>
    <vt:vector size="18" baseType="lpstr">
      <vt:lpstr>Hoja2</vt:lpstr>
      <vt:lpstr>Vacaciones</vt:lpstr>
      <vt:lpstr>SH-F09 </vt:lpstr>
      <vt:lpstr>SUB. ACUE. Y ALC.</vt:lpstr>
      <vt:lpstr>DIRECCION ACT COMPL</vt:lpstr>
      <vt:lpstr>DIRECCIÓN ADM FINANCIERA</vt:lpstr>
      <vt:lpstr>DIRECCIÓN DE ASEO</vt:lpstr>
      <vt:lpstr>DIRECCIÓN DE C.H</vt:lpstr>
      <vt:lpstr>DIRECCIÓN ALUMBRADO</vt:lpstr>
      <vt:lpstr>COMUNICACIONES</vt:lpstr>
      <vt:lpstr>JURIDICA</vt:lpstr>
      <vt:lpstr>REGULACIÓN</vt:lpstr>
      <vt:lpstr>S. GENERAL</vt:lpstr>
      <vt:lpstr>COMERCIAL</vt:lpstr>
      <vt:lpstr>PROYECTO</vt:lpstr>
      <vt:lpstr>GERENCIA</vt:lpstr>
      <vt:lpstr>Vacaciones SEP</vt:lpstr>
      <vt:lpstr>'SH-F09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luis grabiel lozano santana</cp:lastModifiedBy>
  <cp:lastPrinted>2022-05-06T21:55:46Z</cp:lastPrinted>
  <dcterms:created xsi:type="dcterms:W3CDTF">2021-07-19T15:50:03Z</dcterms:created>
  <dcterms:modified xsi:type="dcterms:W3CDTF">2024-04-10T19:26:08Z</dcterms:modified>
</cp:coreProperties>
</file>